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5120" windowHeight="8010"/>
  </bookViews>
  <sheets>
    <sheet name="2014 AWP" sheetId="1" r:id="rId1"/>
  </sheets>
  <definedNames>
    <definedName name="_xlnm.Print_Titles" localSheetId="0">'2014 AWP'!$1:$3</definedName>
  </definedNames>
  <calcPr calcId="145621"/>
</workbook>
</file>

<file path=xl/calcChain.xml><?xml version="1.0" encoding="utf-8"?>
<calcChain xmlns="http://schemas.openxmlformats.org/spreadsheetml/2006/main">
  <c r="F75" i="1" l="1"/>
  <c r="F88" i="1"/>
  <c r="F70" i="1"/>
  <c r="F90" i="1"/>
  <c r="G70" i="1"/>
  <c r="G75" i="1"/>
  <c r="G88" i="1"/>
  <c r="G90" i="1"/>
  <c r="H70" i="1"/>
  <c r="H88" i="1"/>
  <c r="H90" i="1"/>
  <c r="I70" i="1"/>
  <c r="I88" i="1"/>
  <c r="I90" i="1"/>
  <c r="J90" i="1"/>
  <c r="J89" i="1"/>
  <c r="J88" i="1"/>
  <c r="J87" i="1"/>
  <c r="J86" i="1"/>
  <c r="J85" i="1"/>
  <c r="J84" i="1"/>
  <c r="J83" i="1"/>
  <c r="J82" i="1"/>
  <c r="J81" i="1"/>
  <c r="J80" i="1"/>
  <c r="J79" i="1"/>
  <c r="J78" i="1"/>
  <c r="J77" i="1"/>
  <c r="J76" i="1"/>
  <c r="J75" i="1"/>
  <c r="J74" i="1"/>
  <c r="J73" i="1"/>
  <c r="J72" i="1"/>
  <c r="J71"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4" i="1"/>
  <c r="J70" i="1"/>
</calcChain>
</file>

<file path=xl/sharedStrings.xml><?xml version="1.0" encoding="utf-8"?>
<sst xmlns="http://schemas.openxmlformats.org/spreadsheetml/2006/main" count="298" uniqueCount="194">
  <si>
    <t>Outcome</t>
  </si>
  <si>
    <t>Outputs</t>
  </si>
  <si>
    <t>Sub Activities</t>
  </si>
  <si>
    <t>Responsible Party</t>
  </si>
  <si>
    <t>Q1</t>
  </si>
  <si>
    <t>Q2</t>
  </si>
  <si>
    <t>Q3</t>
  </si>
  <si>
    <t>Q4</t>
  </si>
  <si>
    <t>Outcome 1: Hazard Risks Understood</t>
  </si>
  <si>
    <t>Updated and improved hazard maps at the national level and in 10 pilot sites</t>
  </si>
  <si>
    <t>Hazard mapping methodology development in conjunction with vulnerability mapping &amp; EWS development</t>
  </si>
  <si>
    <t>NADMO</t>
  </si>
  <si>
    <t>Expert consultation sessions (50K) and International Consultant (100K)</t>
  </si>
  <si>
    <t>Gathering of existing hazard data</t>
  </si>
  <si>
    <t>Satellite imagery and other relevant data (hydro met data, etc) purchase; data rescue if necessary</t>
  </si>
  <si>
    <t>Hazard modeling and mapping (National and in 10 pilot sites) in conjunction with vulnerability mapping</t>
  </si>
  <si>
    <t>Hazard &amp; vulnerability mapping for 5 districts for AAP was about 200K.  Therefore 400K for 10. National studies estimated at 100K. Purchase and training of hazard mapping hardware (high speed computers, 100K) and software (GIS) 50K). International consultant be hired to provide oversight and data analysis</t>
  </si>
  <si>
    <t>Stakeholder consultation and community-based hazard mapping</t>
  </si>
  <si>
    <t>Verification of hazard maps in pilot sites</t>
  </si>
  <si>
    <t>Finalization and dissemination of hazard maps</t>
  </si>
  <si>
    <t>No additional costs; included in the hazard modeling and mapping activity</t>
  </si>
  <si>
    <t>Capacities built and lessons learned to better understand hazard risks</t>
  </si>
  <si>
    <t>Participation in multi-stakeholder community of practice to share information and generate synergies and innovative solutions</t>
  </si>
  <si>
    <t>Analysis of challenges, opportunities, and lessons learned</t>
  </si>
  <si>
    <t>UNDP</t>
  </si>
  <si>
    <t>Development and dissemination of knowledge products (i.e. on hazard mapping process and methodology)</t>
  </si>
  <si>
    <t>UNDP/ NADMO</t>
  </si>
  <si>
    <t>Knowledge product development, and support to publication/presentation, travel to present at national and international forums</t>
  </si>
  <si>
    <t>Communication: Designing, publishing, and disseminating hazard maps and knowledge products</t>
  </si>
  <si>
    <t>5K consultancy for designing.  10K for printing and publishing. 5K funds for updating.</t>
  </si>
  <si>
    <t>Hazard risk activities monitored, reported, and re-evaluated based on challenges and opportunities on the ground</t>
  </si>
  <si>
    <t>Quality of hazard risk activities assured to meet international standards and best practices</t>
  </si>
  <si>
    <t>Quality assurance</t>
  </si>
  <si>
    <t>Mechanisms to update and sustain hazard risk monitoring established</t>
  </si>
  <si>
    <t>Development &amp; implementation of hazard data updating and scaling strategy</t>
  </si>
  <si>
    <t>Pre-project and final project review report on scaling and sustaining. 2 consultancies 10K</t>
  </si>
  <si>
    <t>Outcome 2: Capacity for EWS for priority hazards enhanced</t>
  </si>
  <si>
    <t>Existing status, challenges, and opportunities for EWS in Ghana identified and assessed</t>
  </si>
  <si>
    <t>Existing EWS assessment and gap analysis</t>
  </si>
  <si>
    <t>50K international consultancy.  To be combined with Mapping &amp; EWS methodology development sub activity</t>
  </si>
  <si>
    <t>EWS Master Plan developed for priority hazards</t>
  </si>
  <si>
    <t>Multi-stakeholder EWS Master Plan development for priority hazards</t>
  </si>
  <si>
    <t>No additional cost; To be combined with EWS assessment sub activity</t>
  </si>
  <si>
    <t>A functioning EWS for priority hazards designed and established through a participatory process in the 10 pilot sites</t>
  </si>
  <si>
    <t>EWS methodology development in conjunction with hazard &amp; vulnerability mapping development</t>
  </si>
  <si>
    <t>No additional cost budget within Outcome 1 (150K) for Expert consultation sessions (50K) and International Consultant (100K)</t>
  </si>
  <si>
    <t>Design and implement appropriate EWS communication system</t>
  </si>
  <si>
    <t>Partnership with University or NGO; in conjunction with communication support services</t>
  </si>
  <si>
    <t>Installation of EWS hardware in pilot sites</t>
  </si>
  <si>
    <t>GMet/ NADMO</t>
  </si>
  <si>
    <t>AAP purchased 3 AWS for approx. 100K Euros = 120K USD.  Therefore 10 AWS is approx.: 400K USD.  Training 50K; or For example river sensors, communication dissemination prototyping and simulation exercises; River sensors in 5/10 pilot sites = 20K, Mobile Apps / software / 2 simulations per districts (7K for simulation)</t>
  </si>
  <si>
    <t>EWS software development</t>
  </si>
  <si>
    <t>Customized flood &amp; drought modeling software, data analysis software, data management software, visualization tools. Flood modelling software is 14000 total</t>
  </si>
  <si>
    <t>EWS system testing</t>
  </si>
  <si>
    <t>In 10 pilot sites</t>
  </si>
  <si>
    <t>Training and engagement of district stakeholders</t>
  </si>
  <si>
    <t>1 training per districts to be followed up by other district visits (EWS system testing; hardware installation)</t>
  </si>
  <si>
    <t>Capacities built and lessons learned to establish, improve, and sustain an effective EWS in Ghana</t>
  </si>
  <si>
    <t>Knowledge product development, and support to publication/presentation, travel to present at  and national and international forums</t>
  </si>
  <si>
    <t>EWS information communicated effectively to relevant stakeholders</t>
  </si>
  <si>
    <t>Communication: Designing, publishing, and disseminating EWS information and knowledge products</t>
  </si>
  <si>
    <t>EWS activities monitored, reported, and re-evaluated based on challenges and opportunities on the ground</t>
  </si>
  <si>
    <t>Travel costs (10K).  1/3 of M&amp;E officer's salary: 26K.</t>
  </si>
  <si>
    <t>Quality of EWS assured to meet international standards, best practices, and local context relevance</t>
  </si>
  <si>
    <t>Mechanisms to update and sustain EWS are in place</t>
  </si>
  <si>
    <t>Develop and implement cost recovery business plan and policy development/ institutional reform</t>
  </si>
  <si>
    <t>Consultancy and technical specialist</t>
  </si>
  <si>
    <t>Development of sustainability and scaling strategy</t>
  </si>
  <si>
    <t>Consultancy</t>
  </si>
  <si>
    <t>Outcome 3: Urban and Rural Vulnerabilities to Disasters Reduced</t>
  </si>
  <si>
    <t>Updated and improved vulnerability maps at the national level and in 10 pilot sites</t>
  </si>
  <si>
    <t>Development of vulnerability mapping methodology in conjunction with hazard mapping &amp; EWS development</t>
  </si>
  <si>
    <t>Gathering of existing vulnerability data</t>
  </si>
  <si>
    <t>Budgeted within hazard mapping; Satellite imagery and other relevant data (hydro met data, etc) purchase; data rescue if necessary</t>
  </si>
  <si>
    <t>Vulnerability mapping (National and in 10 pilot districts)</t>
  </si>
  <si>
    <t>Stakeholder consultation and community-based vulnerability mapping &amp; assessment</t>
  </si>
  <si>
    <t>Verification of vulnerability maps in pilot sites</t>
  </si>
  <si>
    <t>Budgeted within hazard mapping; No additional costs; included in the hazard &amp; vulnerability mapping activity</t>
  </si>
  <si>
    <t>Causes of disaster vulnerabilities, and measures to reduce vulnerabilities explored and understood</t>
  </si>
  <si>
    <t>Conduct a social behavioral analysis to understand the causes of disaster vulnerability in urban and rural Ghana (in 10 pilot districts)/joint fact finding</t>
  </si>
  <si>
    <t>International consultancy or collaboration of academic institutions (i.e. graduate students)</t>
  </si>
  <si>
    <t>Measures to reduce vulnerabilities tested and implemented in the pilot sites</t>
  </si>
  <si>
    <t>Implementation of proposed DRR measures to reduce vulnerabilities in urban and rural pilot districts</t>
  </si>
  <si>
    <t>5 rural pilots are given 100K each.  5 urban pilots are given 100K each depending on the nature of intervention</t>
  </si>
  <si>
    <t>Capacities built and lessons learned to reduce disaster vulnerabilities in Ghana</t>
  </si>
  <si>
    <t>Analysis of challenges, opportunities, lessons learned, and good practices</t>
  </si>
  <si>
    <t>Development &amp; dissemination of knowledge products (i.e. publishing and presentation of papers to international forums on CBVCA and implementation of DRR activities)</t>
  </si>
  <si>
    <t>Finance studies, and support publication/presentation, travel</t>
  </si>
  <si>
    <t>Good practices on reducing disaster vulnerabilities communicated effectively to relevant stakeholders</t>
  </si>
  <si>
    <t>Communication: Designing, publishing, and disseminating maps, good practices &amp; knowledge products</t>
  </si>
  <si>
    <t>Publication of vulnerability maps, pilot site good practices, lessons learned and achievements.  10K consultancy for designing.  20K for printing and publishing. 10K funds for updating.</t>
  </si>
  <si>
    <t>Vulnerability reduction activities monitored, reported, and re-evaluated based on challenges and opportunities on the ground</t>
  </si>
  <si>
    <t>Quality of vulnerability reduction activities assured to meet international best practices and standards</t>
  </si>
  <si>
    <t>Mechanisms to scale DRR efforts in urban and rural districts are identified</t>
  </si>
  <si>
    <t>Plan and initiate scaling and sustaining activities</t>
  </si>
  <si>
    <t>Startup funds</t>
  </si>
  <si>
    <t>Sub Total 1</t>
  </si>
  <si>
    <t>Outcome 1 - 3</t>
  </si>
  <si>
    <t>Implementation Support</t>
  </si>
  <si>
    <t>Sufficient Human Resources for Project Management are established</t>
  </si>
  <si>
    <t>Project Manager</t>
  </si>
  <si>
    <t>UNDP NOB  equivalent – sit in NADMO  (Pro Forma)</t>
  </si>
  <si>
    <t>Technical Officer</t>
  </si>
  <si>
    <t>Project Financial Officer</t>
  </si>
  <si>
    <t>GS6 – sit in NADMO (Pro Forma)</t>
  </si>
  <si>
    <t>Project Administrative Assistant (50%)</t>
  </si>
  <si>
    <t>GS6 – sit in UNDP (50%) (Pro Forma)</t>
  </si>
  <si>
    <t>Project Officer</t>
  </si>
  <si>
    <t>UNDP NOB equivalent – liaise between UNDP and NADMO (Pro Forma)</t>
  </si>
  <si>
    <t>Project Driver</t>
  </si>
  <si>
    <t>SB (800*36)/Site in NADMO but UNDP contract (Pro Forma)</t>
  </si>
  <si>
    <t>M&amp;E Officer (50%)</t>
  </si>
  <si>
    <t xml:space="preserve">  Within project budget: 52K per year x 3 years x 50%: 78K (Pro Forma)</t>
  </si>
  <si>
    <t>Technical Specialist - National</t>
  </si>
  <si>
    <t>Within project budget: 52K per year x 3 years; 156K (spend 50% in NADMO, 50% in UNDP)  (Pro Forma)</t>
  </si>
  <si>
    <t>Technical Specialist – International (50%)</t>
  </si>
  <si>
    <t xml:space="preserve">  Within project budget:162K per year x 3 years x 50%: 273K (Pro Forma)</t>
  </si>
  <si>
    <t>Sufficient Tools for Project Management are in Place</t>
  </si>
  <si>
    <t>Office Supplies</t>
  </si>
  <si>
    <t>Computers 2K x 7 / Desks printers etc. 10K / Monthly expenses 500 per month</t>
  </si>
  <si>
    <t>Communication (Internet/Phone/Website/Software)</t>
  </si>
  <si>
    <t xml:space="preserve">Internet 50USD/month, Phone 50USD/month = 3600 per year / website development 500 / maintenance 600 for 3 years / software 1000 = 5700 </t>
  </si>
  <si>
    <t>Transportation (Vehicle/Transportation Budget)</t>
  </si>
  <si>
    <t>Vehicle: 50K / Fuel and Transportation 1000 per month</t>
  </si>
  <si>
    <t xml:space="preserve">Project Inception </t>
  </si>
  <si>
    <t>Rigorous baseline information gathered</t>
  </si>
  <si>
    <t>Data collection for baseline setting</t>
  </si>
  <si>
    <t>NADMO /UNDP</t>
  </si>
  <si>
    <t>DSA &amp; traveling and/or consultation WS. Conducted by Programme Manager and M&amp;E Officer</t>
  </si>
  <si>
    <t>Inception workshops at National and local levels</t>
  </si>
  <si>
    <t>Pilot sites determined</t>
  </si>
  <si>
    <t>Selection of 10 pilot sites in view of typologies and scaling</t>
  </si>
  <si>
    <t>Consultation plus site visits; scaling strategy</t>
  </si>
  <si>
    <t>M&amp;E Plan and tools developed</t>
  </si>
  <si>
    <t>Development of M&amp;E Plan with baseline, indicators and tools</t>
  </si>
  <si>
    <t>Consultancy and/or consultation for plan and tools development</t>
  </si>
  <si>
    <t>Sub Total 2</t>
  </si>
  <si>
    <t>General Management Services (7%)</t>
  </si>
  <si>
    <t>GRAND TOTAL</t>
  </si>
  <si>
    <t>Hazard &amp; vulnerability mapping for 5 districts for AAP was about 200K.  Therefore 400K for 10. National studies estimated at 100K. Purchase and training of hazard mapping hardware (high speed computers, 100K) and software (GIS) 50K). International consult</t>
  </si>
  <si>
    <t>1 consultation meetings per pilot districts x 10 (1 WS and 10 consultation meetings) (1 consultant 5K, 2 rep from RTWG, plus lunch and T&amp;T for 20 participants per meeting.  DSA for 3 for 3 days each.  62K)</t>
  </si>
  <si>
    <t>2 National level workshops (5K per WS), 1 consultation meetings per pilot districts x 10 (1 WS and 10 consultation meetings) (1 consultant 5K, 2 rep from RTWG, plus lunch and T&amp;T for 20 participants per meeting.  DSA for 3 for 3 days each.  62K)</t>
  </si>
  <si>
    <t>No additional cost; Programme Manager, M&amp;E officer, technical assistants and RTWG participants will collectively conduct the analysis</t>
  </si>
  <si>
    <t>M&amp;E: Report on achievements, challenges, and recommendations for improvement/adjustments, next steps to be shared with Community of Practice (RTWG) and reflected in work plan update</t>
  </si>
  <si>
    <t>M&amp;E: Report on EWS achievements, challenges, and recommendations for improvement/adjustments, next steps to be shared with Community of Practice (RTWG) and reflected in work plan update</t>
  </si>
  <si>
    <t>Budgeted within hazard mapping; 1 consultation meetings per pilot districts x 10 (1 WS and 10 consultation meetings) (1 consultant 5K, 2 rep from RTWG, plus lunch and T&amp;T for 20 participants per meeting.  DSA for 3 for 3 days each.  62K)</t>
  </si>
  <si>
    <t>Stakeholder engagement &amp; RTWG establishment</t>
  </si>
  <si>
    <t>National level workshop - inviting stakeholders (with potential evolution into RTWG) including key stakeholders from districts - 20K.  Inception WS in 10 pilots (100K). RTWG convening, no cost</t>
  </si>
  <si>
    <t>Analysis of challenges. Opportunities and lessons learned</t>
  </si>
  <si>
    <t>Development and dissemination of knowlegde products(i.e. on hazard mapping process and methodology)</t>
  </si>
  <si>
    <t>UNDP/NADMO</t>
  </si>
  <si>
    <t>Knowlegde product development, and support to publication/presentation, travel to prsent at national and international forum</t>
  </si>
  <si>
    <t>Hazard risk information communicated to various stakeholders</t>
  </si>
  <si>
    <t>Communication: Designing, publishing and dissemibating hazard maps and knowledge products</t>
  </si>
  <si>
    <t>1 National level workshop, Venue, Lunch, T&amp;T for 50 participants</t>
  </si>
  <si>
    <t>Disaster Risk profiles of 10 disaster hotspots,  of hazard,vulnerability and risk assessment and policy briefing note</t>
  </si>
  <si>
    <t>Budget Description</t>
  </si>
  <si>
    <t>International Consultancy</t>
  </si>
  <si>
    <t>International Consultancy/ Meetings</t>
  </si>
  <si>
    <t>Bi-annual meetings of the multi stakeholder Reseach Technical Working Group ( T&amp;T, Venue, Lunch and DSA for 30 participants)</t>
  </si>
  <si>
    <t xml:space="preserve">5K consultancy for designing.  15K for printing and publishing. </t>
  </si>
  <si>
    <t xml:space="preserve">Bi-annual M&amp;E trips (implemented by M&amp;E officer, to be combined with other activities) </t>
  </si>
  <si>
    <t>No extra cost (PO/M&amp;E to provide quality assurance)</t>
  </si>
  <si>
    <t>To be combined with EWS assessment sub activity</t>
  </si>
  <si>
    <t xml:space="preserve">No additional cost budget within Outcome 1- International Consultant </t>
  </si>
  <si>
    <t>Establish participatory multi-stakeholder EWS Research Technical Working Group RTWG</t>
  </si>
  <si>
    <t>No Additional cost, captured under outcome 1.</t>
  </si>
  <si>
    <t>Design and implement appropriate EWS communication system/EWS implementation</t>
  </si>
  <si>
    <t>International consultancy</t>
  </si>
  <si>
    <t xml:space="preserve">7 Automated Weather Stations (AWS) for Gmet, </t>
  </si>
  <si>
    <t>HSD</t>
  </si>
  <si>
    <t>Customized flood &amp; drought modeling software, data analysis software, data management software, visualization tools. Flood modelling software is 14000 total(Captured in EWS Implementation)</t>
  </si>
  <si>
    <t>Development and dissemination of knowledge products (i.e. on EWS methodology and Gap analysis)</t>
  </si>
  <si>
    <t>Designing and printing of Early Warning Master plan/Manuals</t>
  </si>
  <si>
    <t>Budgeted within hazard mapping.</t>
  </si>
  <si>
    <t>Dissemination of vulnerability maps</t>
  </si>
  <si>
    <t>Budgeted within hazard mapping; 2 National level workshops (Activity carried out as part of hazard maps verification)</t>
  </si>
  <si>
    <t>T&amp;T,Field Allowance &amp; DSA</t>
  </si>
  <si>
    <t>Vulnerability  analysis for scaling of results to the national level</t>
  </si>
  <si>
    <t>Participatory Workshop on DRR measures in pilot sites</t>
  </si>
  <si>
    <t xml:space="preserve"> Consultative meeting per pilot districts x 10.  2 reps from RTWG, 2 CREW team members plus lunch and T&amp;T for 20 participants per meeting.  DSA for 3 for 3 days each.  62K)</t>
  </si>
  <si>
    <t xml:space="preserve"> M&amp;E officer's salary.(full salary Jul-Dec)</t>
  </si>
  <si>
    <t>Analysis of Disaster Risk Mitigation measures in 10 pilot sites.</t>
  </si>
  <si>
    <t>No extra cost (PO/M&amp;E to provide quality assurance)/Procurement of short-term international consultancy</t>
  </si>
  <si>
    <t xml:space="preserve"> Consultation/Meetings</t>
  </si>
  <si>
    <t xml:space="preserve">Consultation/ Workshops per pilot districts </t>
  </si>
  <si>
    <t>ESTIMATE U$D</t>
  </si>
  <si>
    <t xml:space="preserve">BUDGET </t>
  </si>
  <si>
    <r>
      <t>(Acquisition of Web EOC Hardware/software for NADMO)                               -</t>
    </r>
    <r>
      <rPr>
        <b/>
        <sz val="12"/>
        <rFont val="Calibri"/>
        <family val="2"/>
        <scheme val="minor"/>
      </rPr>
      <t>25 FLAT Screen TVs,25 Video Conference  Recorders25, Biometric Attendance Machines  25 Desktop Computers with        25 backup                                         50 CCTV Cameras with full accessories                                        25 VOIP Phones                                               INTERNET CONNECTIVITY     WEBEOC software for EW Communication-                        office furniture for pilot sites</t>
    </r>
  </si>
  <si>
    <t xml:space="preserve"> Implementation Support </t>
  </si>
  <si>
    <t>TOTAL</t>
  </si>
  <si>
    <t>GMS 7%</t>
  </si>
  <si>
    <r>
      <t xml:space="preserve">In December 2013 the project engaged a consortium made of both national and international   experts to carry out an assignment which cut across the three project outcomes. The contract was a lump sum contract of </t>
    </r>
    <r>
      <rPr>
        <b/>
        <i/>
        <sz val="12"/>
        <color rgb="FFFF0000"/>
        <rFont val="Myriad Pro"/>
        <family val="2"/>
      </rPr>
      <t xml:space="preserve">USD </t>
    </r>
    <r>
      <rPr>
        <b/>
        <i/>
        <sz val="12"/>
        <color rgb="FFFF0000"/>
        <rFont val="Book Antiqua"/>
        <family val="1"/>
      </rPr>
      <t>1</t>
    </r>
    <r>
      <rPr>
        <b/>
        <i/>
        <sz val="12"/>
        <color rgb="FFFF0000"/>
        <rFont val="Myriad Pro"/>
        <family val="2"/>
      </rPr>
      <t xml:space="preserve">, 605, 927. </t>
    </r>
    <r>
      <rPr>
        <b/>
        <sz val="12"/>
        <color rgb="FFFF0000"/>
        <rFont val="Myriad Pro"/>
        <family val="2"/>
      </rPr>
      <t>The</t>
    </r>
    <r>
      <rPr>
        <sz val="12"/>
        <color rgb="FFFF0000"/>
        <rFont val="Myriad Pro"/>
        <family val="2"/>
      </rPr>
      <t xml:space="preserve"> project team with the appproval of the Project Executive Boadr revised the  project workplan  to reflect the agreement under the contract. As result of theese changes, most of the subactivties budgets have now been subsumed into other activities in line with the deliverables of the consortium </t>
    </r>
  </si>
  <si>
    <t>NOTE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</si>
</sst>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6" x14ac:knownFonts="1">
    <font>
      <sz val="10"/>
      <color theme="1"/>
      <name val="Arial"/>
      <family val="2"/>
    </font>
    <font>
      <sz val="10"/>
      <color theme="1"/>
      <name val="Arial"/>
      <family val="2"/>
    </font>
    <font>
      <sz val="12"/>
      <color theme="1"/>
      <name val="Arial"/>
      <family val="2"/>
    </font>
    <font>
      <b/>
      <sz val="16"/>
      <color rgb="FFFFFFFF"/>
      <name val="Arial"/>
      <family val="2"/>
    </font>
    <font>
      <b/>
      <sz val="14"/>
      <color rgb="FFFFFFFF"/>
      <name val="Arial"/>
      <family val="2"/>
    </font>
    <font>
      <sz val="14"/>
      <color theme="0"/>
      <name val="Arial"/>
      <family val="2"/>
    </font>
    <font>
      <sz val="12"/>
      <color rgb="FF000000"/>
      <name val="Arial"/>
      <family val="2"/>
    </font>
    <font>
      <sz val="12"/>
      <name val="Calibri"/>
      <family val="2"/>
      <scheme val="minor"/>
    </font>
    <font>
      <b/>
      <sz val="12"/>
      <name val="Calibri"/>
      <family val="2"/>
      <scheme val="minor"/>
    </font>
    <font>
      <b/>
      <sz val="12"/>
      <color theme="1"/>
      <name val="Arial"/>
      <family val="2"/>
    </font>
    <font>
      <b/>
      <sz val="12"/>
      <color rgb="FFFFFFFF"/>
      <name val="Arial"/>
      <family val="2"/>
    </font>
    <font>
      <sz val="12"/>
      <color rgb="FFFF0000"/>
      <name val="Myriad Pro"/>
      <family val="2"/>
    </font>
    <font>
      <b/>
      <i/>
      <sz val="12"/>
      <color rgb="FFFF0000"/>
      <name val="Myriad Pro"/>
      <family val="2"/>
    </font>
    <font>
      <b/>
      <i/>
      <sz val="12"/>
      <color rgb="FFFF0000"/>
      <name val="Book Antiqua"/>
      <family val="1"/>
    </font>
    <font>
      <b/>
      <sz val="12"/>
      <color rgb="FFFF0000"/>
      <name val="Myriad Pro"/>
      <family val="2"/>
    </font>
    <font>
      <sz val="10"/>
      <color rgb="FFFF0000"/>
      <name val="Arial"/>
      <family val="2"/>
    </font>
  </fonts>
  <fills count="9">
    <fill>
      <patternFill patternType="none"/>
    </fill>
    <fill>
      <patternFill patternType="gray125"/>
    </fill>
    <fill>
      <patternFill patternType="solid">
        <fgColor rgb="FF60B5CC"/>
        <bgColor indexed="64"/>
      </patternFill>
    </fill>
    <fill>
      <patternFill patternType="solid">
        <fgColor rgb="FFDFF0F4"/>
        <bgColor indexed="64"/>
      </patternFill>
    </fill>
    <fill>
      <patternFill patternType="solid">
        <fgColor rgb="FF9FD2E0"/>
        <bgColor indexed="64"/>
      </patternFill>
    </fill>
    <fill>
      <patternFill patternType="solid">
        <fgColor rgb="FFBEBEC1"/>
        <bgColor indexed="64"/>
      </patternFill>
    </fill>
    <fill>
      <patternFill patternType="solid">
        <fgColor rgb="FFF2F2F2"/>
        <bgColor indexed="64"/>
      </patternFill>
    </fill>
    <fill>
      <patternFill patternType="solid">
        <fgColor rgb="FF246171"/>
        <bgColor indexed="64"/>
      </patternFill>
    </fill>
    <fill>
      <patternFill patternType="solid">
        <fgColor theme="9" tint="0.79998168889431442"/>
        <bgColor indexed="64"/>
      </patternFill>
    </fill>
  </fills>
  <borders count="12">
    <border>
      <left/>
      <right/>
      <top/>
      <bottom/>
      <diagonal/>
    </border>
    <border>
      <left style="thin">
        <color rgb="FF60B5CC"/>
      </left>
      <right style="thin">
        <color rgb="FF60B5CC"/>
      </right>
      <top style="thin">
        <color rgb="FF60B5CC"/>
      </top>
      <bottom style="thin">
        <color rgb="FF60B5CC"/>
      </bottom>
      <diagonal/>
    </border>
    <border>
      <left style="thin">
        <color rgb="FF60B5CC"/>
      </left>
      <right style="thin">
        <color rgb="FF60B5CC"/>
      </right>
      <top style="thin">
        <color rgb="FF60B5CC"/>
      </top>
      <bottom/>
      <diagonal/>
    </border>
    <border>
      <left style="thin">
        <color rgb="FF60B5CC"/>
      </left>
      <right/>
      <top style="thin">
        <color rgb="FF60B5CC"/>
      </top>
      <bottom style="thin">
        <color rgb="FF60B5CC"/>
      </bottom>
      <diagonal/>
    </border>
    <border>
      <left style="thin">
        <color rgb="FF60B5CC"/>
      </left>
      <right style="thin">
        <color rgb="FF60B5CC"/>
      </right>
      <top/>
      <bottom style="thin">
        <color rgb="FF60B5CC"/>
      </bottom>
      <diagonal/>
    </border>
    <border>
      <left style="thin">
        <color rgb="FF60B5CC"/>
      </left>
      <right style="thin">
        <color rgb="FF60B5CC"/>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style="thin">
        <color theme="8" tint="0.39997558519241921"/>
      </right>
      <top/>
      <bottom style="thin">
        <color theme="8" tint="0.39997558519241921"/>
      </bottom>
      <diagonal/>
    </border>
    <border>
      <left/>
      <right/>
      <top style="thin">
        <color rgb="FF60B5CC"/>
      </top>
      <bottom style="thin">
        <color rgb="FF60B5CC"/>
      </bottom>
      <diagonal/>
    </border>
    <border>
      <left style="thin">
        <color rgb="FF60B5CC"/>
      </left>
      <right/>
      <top/>
      <bottom/>
      <diagonal/>
    </border>
  </borders>
  <cellStyleXfs count="2">
    <xf numFmtId="0" fontId="0" fillId="0" borderId="0"/>
    <xf numFmtId="43" fontId="1" fillId="0" borderId="0" applyFont="0" applyFill="0" applyBorder="0" applyAlignment="0" applyProtection="0"/>
  </cellStyleXfs>
  <cellXfs count="56">
    <xf numFmtId="0" fontId="0" fillId="0" borderId="0" xfId="0"/>
    <xf numFmtId="0" fontId="2" fillId="0" borderId="0" xfId="0" applyFont="1"/>
    <xf numFmtId="0" fontId="6" fillId="0" borderId="1" xfId="0" applyFont="1" applyBorder="1" applyAlignment="1">
      <alignment vertical="center" wrapText="1"/>
    </xf>
    <xf numFmtId="0" fontId="6" fillId="0" borderId="3" xfId="0" applyFont="1" applyBorder="1" applyAlignment="1">
      <alignment vertical="center" wrapText="1"/>
    </xf>
    <xf numFmtId="0" fontId="6" fillId="0" borderId="2" xfId="0" applyFont="1" applyBorder="1" applyAlignment="1">
      <alignment vertical="center" wrapText="1"/>
    </xf>
    <xf numFmtId="0" fontId="6" fillId="0" borderId="3" xfId="0" applyFont="1" applyFill="1" applyBorder="1" applyAlignment="1">
      <alignment vertical="center" wrapText="1"/>
    </xf>
    <xf numFmtId="0" fontId="6" fillId="0" borderId="1" xfId="0" applyFont="1" applyFill="1" applyBorder="1" applyAlignment="1">
      <alignment vertical="center" wrapText="1"/>
    </xf>
    <xf numFmtId="0" fontId="6" fillId="0" borderId="4" xfId="0" applyFont="1" applyBorder="1" applyAlignment="1">
      <alignment vertical="center" wrapText="1"/>
    </xf>
    <xf numFmtId="0" fontId="6" fillId="0" borderId="3" xfId="0" applyFont="1" applyBorder="1" applyAlignment="1">
      <alignment horizontal="center" vertical="center" wrapText="1"/>
    </xf>
    <xf numFmtId="0" fontId="6" fillId="8" borderId="3" xfId="0" applyFont="1" applyFill="1" applyBorder="1" applyAlignment="1">
      <alignment vertical="center" wrapText="1"/>
    </xf>
    <xf numFmtId="3" fontId="6" fillId="4" borderId="1" xfId="0" applyNumberFormat="1" applyFont="1" applyFill="1" applyBorder="1" applyAlignment="1">
      <alignment horizontal="right" vertical="center" wrapText="1"/>
    </xf>
    <xf numFmtId="0" fontId="7" fillId="0" borderId="6" xfId="0" applyFont="1" applyFill="1" applyBorder="1" applyAlignment="1">
      <alignment vertical="center" wrapText="1"/>
    </xf>
    <xf numFmtId="0" fontId="6" fillId="0" borderId="0" xfId="0" applyFont="1" applyBorder="1" applyAlignment="1">
      <alignment vertical="center" wrapText="1"/>
    </xf>
    <xf numFmtId="0" fontId="6" fillId="5" borderId="1" xfId="0" applyFont="1" applyFill="1" applyBorder="1" applyAlignment="1">
      <alignment horizontal="right" vertical="center" wrapText="1"/>
    </xf>
    <xf numFmtId="0" fontId="6" fillId="5" borderId="1" xfId="0" applyFont="1" applyFill="1" applyBorder="1" applyAlignment="1">
      <alignment vertical="center" wrapText="1"/>
    </xf>
    <xf numFmtId="0" fontId="9" fillId="5" borderId="1" xfId="0" applyFont="1" applyFill="1" applyBorder="1" applyAlignment="1">
      <alignment horizontal="right" vertical="center" wrapText="1"/>
    </xf>
    <xf numFmtId="0" fontId="2" fillId="5" borderId="3" xfId="0" applyFont="1" applyFill="1" applyBorder="1" applyAlignment="1">
      <alignment vertical="center" wrapText="1"/>
    </xf>
    <xf numFmtId="3" fontId="6" fillId="4" borderId="1" xfId="0" applyNumberFormat="1" applyFont="1" applyFill="1" applyBorder="1" applyAlignment="1">
      <alignment horizontal="right" vertical="center"/>
    </xf>
    <xf numFmtId="3" fontId="2" fillId="6" borderId="1" xfId="0" applyNumberFormat="1" applyFont="1" applyFill="1" applyBorder="1" applyAlignment="1">
      <alignment horizontal="right" vertical="center" wrapText="1"/>
    </xf>
    <xf numFmtId="3" fontId="10" fillId="7" borderId="1" xfId="0" applyNumberFormat="1" applyFont="1" applyFill="1" applyBorder="1" applyAlignment="1">
      <alignment horizontal="right" vertical="center" wrapText="1"/>
    </xf>
    <xf numFmtId="0" fontId="2" fillId="0" borderId="9" xfId="0" applyFont="1" applyBorder="1"/>
    <xf numFmtId="4" fontId="6" fillId="0" borderId="9" xfId="0" applyNumberFormat="1" applyFont="1" applyFill="1" applyBorder="1" applyAlignment="1">
      <alignment vertical="center"/>
    </xf>
    <xf numFmtId="0" fontId="3" fillId="2" borderId="7" xfId="0" applyFont="1" applyFill="1" applyBorder="1" applyAlignment="1">
      <alignment vertical="center"/>
    </xf>
    <xf numFmtId="0" fontId="3" fillId="2" borderId="7" xfId="0" applyFont="1" applyFill="1" applyBorder="1" applyAlignment="1">
      <alignment horizontal="center" vertical="center"/>
    </xf>
    <xf numFmtId="4" fontId="6" fillId="0" borderId="7" xfId="0" applyNumberFormat="1" applyFont="1" applyFill="1" applyBorder="1" applyAlignment="1">
      <alignment vertical="center"/>
    </xf>
    <xf numFmtId="0" fontId="6" fillId="0" borderId="7" xfId="0" applyFont="1" applyBorder="1" applyAlignment="1">
      <alignment vertical="center"/>
    </xf>
    <xf numFmtId="0" fontId="2" fillId="0" borderId="7" xfId="0" applyFont="1" applyBorder="1"/>
    <xf numFmtId="0" fontId="6" fillId="3" borderId="7" xfId="0" applyFont="1" applyFill="1" applyBorder="1" applyAlignment="1">
      <alignment vertical="center"/>
    </xf>
    <xf numFmtId="0" fontId="6" fillId="0" borderId="7" xfId="0" applyFont="1" applyFill="1" applyBorder="1" applyAlignment="1">
      <alignment vertical="center"/>
    </xf>
    <xf numFmtId="43" fontId="6" fillId="0" borderId="7" xfId="1" applyFont="1" applyFill="1" applyBorder="1" applyAlignment="1">
      <alignment vertical="center"/>
    </xf>
    <xf numFmtId="43" fontId="6" fillId="3" borderId="7" xfId="1" applyFont="1" applyFill="1" applyBorder="1" applyAlignment="1">
      <alignment vertical="center"/>
    </xf>
    <xf numFmtId="0" fontId="2" fillId="0" borderId="7" xfId="0" applyFont="1" applyFill="1" applyBorder="1"/>
    <xf numFmtId="4" fontId="6" fillId="3" borderId="7" xfId="0" applyNumberFormat="1" applyFont="1" applyFill="1" applyBorder="1" applyAlignment="1">
      <alignment vertical="center"/>
    </xf>
    <xf numFmtId="4" fontId="6" fillId="5" borderId="7" xfId="0" applyNumberFormat="1" applyFont="1" applyFill="1" applyBorder="1" applyAlignment="1">
      <alignment vertical="center"/>
    </xf>
    <xf numFmtId="4" fontId="6" fillId="0" borderId="7" xfId="0" applyNumberFormat="1" applyFont="1" applyBorder="1" applyAlignment="1">
      <alignment vertical="center"/>
    </xf>
    <xf numFmtId="0" fontId="3" fillId="2" borderId="8" xfId="0" applyFont="1" applyFill="1" applyBorder="1" applyAlignment="1">
      <alignment vertical="center" wrapText="1"/>
    </xf>
    <xf numFmtId="0" fontId="2" fillId="5" borderId="3" xfId="0" applyFont="1" applyFill="1" applyBorder="1" applyAlignment="1">
      <alignment horizontal="justify" vertical="center" wrapText="1"/>
    </xf>
    <xf numFmtId="0" fontId="2" fillId="6" borderId="10" xfId="0" applyFont="1" applyFill="1" applyBorder="1" applyAlignment="1">
      <alignment vertical="center"/>
    </xf>
    <xf numFmtId="43" fontId="5" fillId="5" borderId="7" xfId="1" applyFont="1" applyFill="1" applyBorder="1" applyAlignment="1">
      <alignment horizontal="center" vertical="center" wrapText="1"/>
    </xf>
    <xf numFmtId="43" fontId="5" fillId="5" borderId="7" xfId="1" applyFont="1" applyFill="1" applyBorder="1" applyAlignment="1">
      <alignment horizontal="center" vertical="center"/>
    </xf>
    <xf numFmtId="43" fontId="4" fillId="5" borderId="7" xfId="1" applyFont="1" applyFill="1" applyBorder="1" applyAlignment="1">
      <alignment horizontal="center" vertical="center"/>
    </xf>
    <xf numFmtId="0" fontId="6" fillId="0" borderId="11" xfId="0" applyFont="1" applyFill="1" applyBorder="1" applyAlignment="1">
      <alignment vertical="center" wrapText="1"/>
    </xf>
    <xf numFmtId="0" fontId="15" fillId="0" borderId="0" xfId="0" applyFont="1"/>
    <xf numFmtId="0" fontId="11" fillId="0" borderId="0" xfId="0" applyFont="1" applyAlignment="1">
      <alignment horizontal="left"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0" fillId="7" borderId="1" xfId="0" applyFont="1" applyFill="1" applyBorder="1" applyAlignment="1">
      <alignment horizontal="right" vertical="center" wrapText="1"/>
    </xf>
    <xf numFmtId="0" fontId="9" fillId="5" borderId="1" xfId="0" applyFont="1" applyFill="1" applyBorder="1" applyAlignment="1">
      <alignment horizontal="right" vertical="center" wrapText="1"/>
    </xf>
    <xf numFmtId="0" fontId="6" fillId="3" borderId="1" xfId="0" applyFont="1" applyFill="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1"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3"/>
  <sheetViews>
    <sheetView tabSelected="1" topLeftCell="C1" zoomScale="70" zoomScaleNormal="70" workbookViewId="0">
      <selection activeCell="E11" sqref="E11"/>
    </sheetView>
  </sheetViews>
  <sheetFormatPr defaultColWidth="8.85546875" defaultRowHeight="12.75" x14ac:dyDescent="0.2"/>
  <cols>
    <col min="1" max="1" width="21.42578125" customWidth="1"/>
    <col min="2" max="2" width="30" customWidth="1"/>
    <col min="3" max="3" width="44.7109375" customWidth="1"/>
    <col min="4" max="4" width="21" customWidth="1"/>
    <col min="5" max="5" width="75.140625" customWidth="1"/>
    <col min="6" max="6" width="21.7109375" bestFit="1" customWidth="1"/>
    <col min="7" max="7" width="17.140625" bestFit="1" customWidth="1"/>
    <col min="8" max="8" width="19" bestFit="1" customWidth="1"/>
    <col min="9" max="9" width="21.7109375" customWidth="1"/>
    <col min="10" max="10" width="28.7109375" customWidth="1"/>
  </cols>
  <sheetData>
    <row r="1" spans="1:10" ht="21" customHeight="1" x14ac:dyDescent="0.2">
      <c r="A1" s="55" t="s">
        <v>0</v>
      </c>
      <c r="B1" s="55" t="s">
        <v>1</v>
      </c>
      <c r="C1" s="55" t="s">
        <v>2</v>
      </c>
      <c r="D1" s="55" t="s">
        <v>3</v>
      </c>
      <c r="E1" s="53" t="s">
        <v>156</v>
      </c>
      <c r="F1" s="35"/>
      <c r="G1" s="35"/>
      <c r="H1" s="35"/>
      <c r="I1" s="35"/>
      <c r="J1" s="35"/>
    </row>
    <row r="2" spans="1:10" ht="20.25" x14ac:dyDescent="0.2">
      <c r="A2" s="55"/>
      <c r="B2" s="55"/>
      <c r="C2" s="55"/>
      <c r="D2" s="55"/>
      <c r="E2" s="53"/>
      <c r="F2" s="54">
        <v>2014</v>
      </c>
      <c r="G2" s="54"/>
      <c r="H2" s="54"/>
      <c r="I2" s="54"/>
      <c r="J2" s="23" t="s">
        <v>187</v>
      </c>
    </row>
    <row r="3" spans="1:10" ht="20.25" x14ac:dyDescent="0.2">
      <c r="A3" s="55"/>
      <c r="B3" s="55"/>
      <c r="C3" s="55"/>
      <c r="D3" s="55"/>
      <c r="E3" s="53"/>
      <c r="F3" s="22" t="s">
        <v>4</v>
      </c>
      <c r="G3" s="22" t="s">
        <v>5</v>
      </c>
      <c r="H3" s="22" t="s">
        <v>6</v>
      </c>
      <c r="I3" s="22" t="s">
        <v>7</v>
      </c>
      <c r="J3" s="23" t="s">
        <v>186</v>
      </c>
    </row>
    <row r="4" spans="1:10" ht="99.75" customHeight="1" x14ac:dyDescent="0.2">
      <c r="A4" s="48" t="s">
        <v>8</v>
      </c>
      <c r="B4" s="50" t="s">
        <v>9</v>
      </c>
      <c r="C4" s="2" t="s">
        <v>10</v>
      </c>
      <c r="D4" s="2" t="s">
        <v>11</v>
      </c>
      <c r="E4" s="3" t="s">
        <v>12</v>
      </c>
      <c r="F4" s="30">
        <v>321185.2</v>
      </c>
      <c r="G4" s="24"/>
      <c r="H4" s="30">
        <v>160592.70000000001</v>
      </c>
      <c r="I4" s="24"/>
      <c r="J4" s="30">
        <f>SUM(F4:I4)</f>
        <v>481777.9</v>
      </c>
    </row>
    <row r="5" spans="1:10" ht="35.25" hidden="1" customHeight="1" x14ac:dyDescent="0.2">
      <c r="A5" s="48"/>
      <c r="B5" s="51"/>
      <c r="C5" s="2" t="s">
        <v>13</v>
      </c>
      <c r="D5" s="2" t="s">
        <v>11</v>
      </c>
      <c r="E5" s="3" t="s">
        <v>14</v>
      </c>
      <c r="F5" s="25"/>
      <c r="G5" s="25"/>
      <c r="H5" s="25"/>
      <c r="I5" s="25"/>
      <c r="J5" s="30"/>
    </row>
    <row r="6" spans="1:10" ht="79.5" hidden="1" customHeight="1" x14ac:dyDescent="0.2">
      <c r="A6" s="48"/>
      <c r="B6" s="51"/>
      <c r="C6" s="2" t="s">
        <v>15</v>
      </c>
      <c r="D6" s="2" t="s">
        <v>11</v>
      </c>
      <c r="E6" s="3" t="s">
        <v>16</v>
      </c>
      <c r="F6" s="27"/>
      <c r="G6" s="27"/>
      <c r="H6" s="25"/>
      <c r="I6" s="25"/>
      <c r="J6" s="30"/>
    </row>
    <row r="7" spans="1:10" ht="51" hidden="1" customHeight="1" x14ac:dyDescent="0.2">
      <c r="A7" s="48"/>
      <c r="B7" s="51"/>
      <c r="C7" s="2" t="s">
        <v>17</v>
      </c>
      <c r="D7" s="2" t="s">
        <v>11</v>
      </c>
      <c r="E7" s="3" t="s">
        <v>140</v>
      </c>
      <c r="F7" s="25"/>
      <c r="G7" s="27"/>
      <c r="H7" s="25"/>
      <c r="I7" s="25"/>
      <c r="J7" s="30"/>
    </row>
    <row r="8" spans="1:10" ht="31.5" hidden="1" customHeight="1" x14ac:dyDescent="0.2">
      <c r="A8" s="48"/>
      <c r="B8" s="51"/>
      <c r="C8" s="2" t="s">
        <v>18</v>
      </c>
      <c r="D8" s="2" t="s">
        <v>11</v>
      </c>
      <c r="E8" s="3" t="s">
        <v>141</v>
      </c>
      <c r="F8" s="25"/>
      <c r="G8" s="25"/>
      <c r="H8" s="27"/>
      <c r="I8" s="27"/>
      <c r="J8" s="30"/>
    </row>
    <row r="9" spans="1:10" ht="24.75" hidden="1" customHeight="1" x14ac:dyDescent="0.2">
      <c r="A9" s="48"/>
      <c r="B9" s="51"/>
      <c r="C9" s="2" t="s">
        <v>19</v>
      </c>
      <c r="D9" s="4" t="s">
        <v>11</v>
      </c>
      <c r="E9" s="3" t="s">
        <v>20</v>
      </c>
      <c r="F9" s="25"/>
      <c r="G9" s="25"/>
      <c r="H9" s="25"/>
      <c r="I9" s="25"/>
      <c r="J9" s="30"/>
    </row>
    <row r="10" spans="1:10" ht="82.5" customHeight="1" x14ac:dyDescent="0.2">
      <c r="A10" s="48"/>
      <c r="B10" s="51"/>
      <c r="C10" s="5" t="s">
        <v>155</v>
      </c>
      <c r="D10" s="6"/>
      <c r="E10" s="5" t="s">
        <v>158</v>
      </c>
      <c r="F10" s="26"/>
      <c r="G10" s="28"/>
      <c r="H10" s="28"/>
      <c r="I10" s="29"/>
      <c r="J10" s="30">
        <f t="shared" ref="J10:J73" si="0">SUM(F10:I10)</f>
        <v>0</v>
      </c>
    </row>
    <row r="11" spans="1:10" ht="101.25" customHeight="1" x14ac:dyDescent="0.2">
      <c r="A11" s="48"/>
      <c r="B11" s="51"/>
      <c r="C11" s="2" t="s">
        <v>13</v>
      </c>
      <c r="D11" s="7" t="s">
        <v>11</v>
      </c>
      <c r="E11" s="3" t="s">
        <v>14</v>
      </c>
      <c r="F11" s="25"/>
      <c r="G11" s="26"/>
      <c r="H11" s="25"/>
      <c r="I11" s="30">
        <v>12448.87</v>
      </c>
      <c r="J11" s="30">
        <f t="shared" si="0"/>
        <v>12448.87</v>
      </c>
    </row>
    <row r="12" spans="1:10" ht="60" x14ac:dyDescent="0.2">
      <c r="A12" s="48"/>
      <c r="B12" s="51"/>
      <c r="C12" s="2" t="s">
        <v>15</v>
      </c>
      <c r="D12" s="2" t="s">
        <v>11</v>
      </c>
      <c r="E12" s="3" t="s">
        <v>139</v>
      </c>
      <c r="F12" s="25"/>
      <c r="G12" s="25"/>
      <c r="H12" s="25"/>
      <c r="I12" s="30">
        <v>240889.05</v>
      </c>
      <c r="J12" s="30">
        <f t="shared" si="0"/>
        <v>240889.05</v>
      </c>
    </row>
    <row r="13" spans="1:10" ht="74.25" customHeight="1" x14ac:dyDescent="0.2">
      <c r="A13" s="48"/>
      <c r="B13" s="51"/>
      <c r="C13" s="2" t="s">
        <v>17</v>
      </c>
      <c r="D13" s="2" t="s">
        <v>11</v>
      </c>
      <c r="E13" s="8" t="s">
        <v>184</v>
      </c>
      <c r="F13" s="24"/>
      <c r="G13" s="24"/>
      <c r="H13" s="24"/>
      <c r="I13" s="30">
        <v>160592.70000000001</v>
      </c>
      <c r="J13" s="30">
        <f t="shared" si="0"/>
        <v>160592.70000000001</v>
      </c>
    </row>
    <row r="14" spans="1:10" ht="15" x14ac:dyDescent="0.2">
      <c r="A14" s="48"/>
      <c r="B14" s="51"/>
      <c r="C14" s="2" t="s">
        <v>18</v>
      </c>
      <c r="D14" s="2" t="s">
        <v>11</v>
      </c>
      <c r="E14" s="3" t="s">
        <v>185</v>
      </c>
      <c r="F14" s="29"/>
      <c r="G14" s="29"/>
      <c r="H14" s="29"/>
      <c r="I14" s="29"/>
      <c r="J14" s="30">
        <f t="shared" si="0"/>
        <v>0</v>
      </c>
    </row>
    <row r="15" spans="1:10" ht="30" x14ac:dyDescent="0.2">
      <c r="A15" s="48"/>
      <c r="B15" s="52"/>
      <c r="C15" s="9" t="s">
        <v>19</v>
      </c>
      <c r="D15" s="2" t="s">
        <v>11</v>
      </c>
      <c r="E15" s="5" t="s">
        <v>154</v>
      </c>
      <c r="F15" s="28"/>
      <c r="G15" s="28"/>
      <c r="H15" s="28"/>
      <c r="I15" s="28"/>
      <c r="J15" s="30">
        <f t="shared" si="0"/>
        <v>0</v>
      </c>
    </row>
    <row r="16" spans="1:10" ht="108" customHeight="1" x14ac:dyDescent="0.2">
      <c r="A16" s="48"/>
      <c r="B16" s="50" t="s">
        <v>21</v>
      </c>
      <c r="C16" s="2" t="s">
        <v>22</v>
      </c>
      <c r="D16" s="7" t="s">
        <v>11</v>
      </c>
      <c r="E16" s="3" t="s">
        <v>159</v>
      </c>
      <c r="F16" s="28"/>
      <c r="G16" s="28"/>
      <c r="H16" s="30">
        <v>7303.6100000000006</v>
      </c>
      <c r="I16" s="28"/>
      <c r="J16" s="30">
        <f t="shared" si="0"/>
        <v>7303.6100000000006</v>
      </c>
    </row>
    <row r="17" spans="1:10" ht="42.75" hidden="1" customHeight="1" x14ac:dyDescent="0.2">
      <c r="A17" s="48"/>
      <c r="B17" s="51"/>
      <c r="C17" s="2" t="s">
        <v>23</v>
      </c>
      <c r="D17" s="2" t="s">
        <v>11</v>
      </c>
      <c r="E17" s="3" t="s">
        <v>142</v>
      </c>
      <c r="F17" s="25"/>
      <c r="G17" s="25"/>
      <c r="H17" s="25"/>
      <c r="I17" s="27"/>
      <c r="J17" s="30">
        <f t="shared" si="0"/>
        <v>0</v>
      </c>
    </row>
    <row r="18" spans="1:10" ht="62.25" hidden="1" customHeight="1" x14ac:dyDescent="0.2">
      <c r="A18" s="48"/>
      <c r="B18" s="51"/>
      <c r="C18" s="2" t="s">
        <v>25</v>
      </c>
      <c r="D18" s="2" t="s">
        <v>11</v>
      </c>
      <c r="E18" s="3" t="s">
        <v>27</v>
      </c>
      <c r="F18" s="27"/>
      <c r="G18" s="27"/>
      <c r="H18" s="25"/>
      <c r="I18" s="25"/>
      <c r="J18" s="30">
        <f t="shared" si="0"/>
        <v>0</v>
      </c>
    </row>
    <row r="19" spans="1:10" ht="61.5" hidden="1" customHeight="1" x14ac:dyDescent="0.2">
      <c r="A19" s="48"/>
      <c r="B19" s="51"/>
      <c r="C19" s="2" t="s">
        <v>28</v>
      </c>
      <c r="D19" s="2" t="s">
        <v>11</v>
      </c>
      <c r="E19" s="3" t="s">
        <v>29</v>
      </c>
      <c r="F19" s="25"/>
      <c r="G19" s="25"/>
      <c r="H19" s="27"/>
      <c r="I19" s="27"/>
      <c r="J19" s="30">
        <f t="shared" si="0"/>
        <v>0</v>
      </c>
    </row>
    <row r="20" spans="1:10" ht="136.5" customHeight="1" x14ac:dyDescent="0.2">
      <c r="A20" s="48"/>
      <c r="B20" s="51"/>
      <c r="C20" s="2" t="s">
        <v>148</v>
      </c>
      <c r="D20" s="2" t="s">
        <v>11</v>
      </c>
      <c r="E20" s="3" t="s">
        <v>142</v>
      </c>
      <c r="F20" s="25"/>
      <c r="G20" s="25"/>
      <c r="H20" s="31"/>
      <c r="I20" s="28"/>
      <c r="J20" s="30">
        <f t="shared" si="0"/>
        <v>0</v>
      </c>
    </row>
    <row r="21" spans="1:10" ht="51.75" customHeight="1" x14ac:dyDescent="0.2">
      <c r="A21" s="48"/>
      <c r="B21" s="52"/>
      <c r="C21" s="2" t="s">
        <v>149</v>
      </c>
      <c r="D21" s="2" t="s">
        <v>150</v>
      </c>
      <c r="E21" s="3" t="s">
        <v>151</v>
      </c>
      <c r="F21" s="25"/>
      <c r="G21" s="25"/>
      <c r="H21" s="28"/>
      <c r="I21" s="28"/>
      <c r="J21" s="30">
        <f t="shared" si="0"/>
        <v>0</v>
      </c>
    </row>
    <row r="22" spans="1:10" ht="63.75" customHeight="1" x14ac:dyDescent="0.2">
      <c r="A22" s="48"/>
      <c r="B22" s="2" t="s">
        <v>152</v>
      </c>
      <c r="C22" s="2" t="s">
        <v>153</v>
      </c>
      <c r="D22" s="2" t="s">
        <v>24</v>
      </c>
      <c r="E22" s="3" t="s">
        <v>160</v>
      </c>
      <c r="F22" s="25"/>
      <c r="G22" s="25"/>
      <c r="H22" s="28"/>
      <c r="I22" s="28"/>
      <c r="J22" s="30">
        <f t="shared" si="0"/>
        <v>0</v>
      </c>
    </row>
    <row r="23" spans="1:10" ht="106.5" customHeight="1" x14ac:dyDescent="0.2">
      <c r="A23" s="48"/>
      <c r="B23" s="2" t="s">
        <v>30</v>
      </c>
      <c r="C23" s="2" t="s">
        <v>143</v>
      </c>
      <c r="D23" s="2" t="s">
        <v>24</v>
      </c>
      <c r="E23" s="3" t="s">
        <v>161</v>
      </c>
      <c r="F23" s="25"/>
      <c r="G23" s="27"/>
      <c r="H23" s="28"/>
      <c r="I23" s="28"/>
      <c r="J23" s="30">
        <f t="shared" si="0"/>
        <v>0</v>
      </c>
    </row>
    <row r="24" spans="1:10" ht="48" customHeight="1" x14ac:dyDescent="0.2">
      <c r="A24" s="48"/>
      <c r="B24" s="2" t="s">
        <v>31</v>
      </c>
      <c r="C24" s="2" t="s">
        <v>32</v>
      </c>
      <c r="D24" s="2" t="s">
        <v>24</v>
      </c>
      <c r="E24" s="3" t="s">
        <v>183</v>
      </c>
      <c r="F24" s="27"/>
      <c r="G24" s="27"/>
      <c r="H24" s="27"/>
      <c r="I24" s="27"/>
      <c r="J24" s="30">
        <f t="shared" si="0"/>
        <v>0</v>
      </c>
    </row>
    <row r="25" spans="1:10" ht="105.75" customHeight="1" x14ac:dyDescent="0.2">
      <c r="A25" s="10">
        <v>1281970</v>
      </c>
      <c r="B25" s="2" t="s">
        <v>33</v>
      </c>
      <c r="C25" s="2" t="s">
        <v>34</v>
      </c>
      <c r="D25" s="2" t="s">
        <v>11</v>
      </c>
      <c r="E25" s="3" t="s">
        <v>35</v>
      </c>
      <c r="F25" s="25"/>
      <c r="G25" s="25"/>
      <c r="H25" s="28"/>
      <c r="I25" s="28"/>
      <c r="J25" s="30">
        <f t="shared" si="0"/>
        <v>0</v>
      </c>
    </row>
    <row r="26" spans="1:10" ht="42" customHeight="1" x14ac:dyDescent="0.2">
      <c r="A26" s="48" t="s">
        <v>36</v>
      </c>
      <c r="B26" s="2" t="s">
        <v>37</v>
      </c>
      <c r="C26" s="2" t="s">
        <v>38</v>
      </c>
      <c r="D26" s="2" t="s">
        <v>11</v>
      </c>
      <c r="E26" s="3" t="s">
        <v>39</v>
      </c>
      <c r="F26" s="25"/>
      <c r="G26" s="25"/>
      <c r="H26" s="28"/>
      <c r="I26" s="28"/>
      <c r="J26" s="30">
        <f t="shared" si="0"/>
        <v>0</v>
      </c>
    </row>
    <row r="27" spans="1:10" ht="63" hidden="1" customHeight="1" x14ac:dyDescent="0.2">
      <c r="A27" s="48"/>
      <c r="B27" s="2" t="s">
        <v>40</v>
      </c>
      <c r="C27" s="2" t="s">
        <v>41</v>
      </c>
      <c r="D27" s="2" t="s">
        <v>11</v>
      </c>
      <c r="E27" s="3" t="s">
        <v>42</v>
      </c>
      <c r="F27" s="27"/>
      <c r="G27" s="25"/>
      <c r="H27" s="28"/>
      <c r="I27" s="28"/>
      <c r="J27" s="30">
        <f t="shared" si="0"/>
        <v>0</v>
      </c>
    </row>
    <row r="28" spans="1:10" ht="63" customHeight="1" x14ac:dyDescent="0.2">
      <c r="A28" s="48"/>
      <c r="B28" s="4" t="s">
        <v>40</v>
      </c>
      <c r="C28" s="2" t="s">
        <v>41</v>
      </c>
      <c r="D28" s="2" t="s">
        <v>11</v>
      </c>
      <c r="E28" s="3" t="s">
        <v>163</v>
      </c>
      <c r="F28" s="27"/>
      <c r="G28" s="25"/>
      <c r="H28" s="28"/>
      <c r="I28" s="28"/>
      <c r="J28" s="30">
        <f t="shared" si="0"/>
        <v>0</v>
      </c>
    </row>
    <row r="29" spans="1:10" ht="54.75" customHeight="1" x14ac:dyDescent="0.2">
      <c r="A29" s="48"/>
      <c r="B29" s="50" t="s">
        <v>43</v>
      </c>
      <c r="C29" s="2" t="s">
        <v>44</v>
      </c>
      <c r="D29" s="2" t="s">
        <v>11</v>
      </c>
      <c r="E29" s="3" t="s">
        <v>164</v>
      </c>
      <c r="F29" s="25"/>
      <c r="G29" s="25"/>
      <c r="H29" s="28"/>
      <c r="I29" s="28"/>
      <c r="J29" s="30">
        <f t="shared" si="0"/>
        <v>0</v>
      </c>
    </row>
    <row r="30" spans="1:10" ht="66.75" customHeight="1" x14ac:dyDescent="0.2">
      <c r="A30" s="48"/>
      <c r="B30" s="51"/>
      <c r="C30" s="2" t="s">
        <v>165</v>
      </c>
      <c r="D30" s="2" t="s">
        <v>11</v>
      </c>
      <c r="E30" s="3" t="s">
        <v>166</v>
      </c>
      <c r="F30" s="25"/>
      <c r="G30" s="25"/>
      <c r="H30" s="28"/>
      <c r="I30" s="28"/>
      <c r="J30" s="30">
        <f t="shared" si="0"/>
        <v>0</v>
      </c>
    </row>
    <row r="31" spans="1:10" ht="45.75" hidden="1" customHeight="1" x14ac:dyDescent="0.2">
      <c r="A31" s="48"/>
      <c r="B31" s="51"/>
      <c r="C31" s="2" t="s">
        <v>46</v>
      </c>
      <c r="D31" s="2" t="s">
        <v>11</v>
      </c>
      <c r="E31" s="3" t="s">
        <v>47</v>
      </c>
      <c r="F31" s="27"/>
      <c r="G31" s="27"/>
      <c r="H31" s="25"/>
      <c r="I31" s="25"/>
      <c r="J31" s="30">
        <f t="shared" si="0"/>
        <v>0</v>
      </c>
    </row>
    <row r="32" spans="1:10" ht="40.5" hidden="1" customHeight="1" x14ac:dyDescent="0.2">
      <c r="A32" s="48"/>
      <c r="B32" s="51"/>
      <c r="C32" s="2" t="s">
        <v>48</v>
      </c>
      <c r="D32" s="2" t="s">
        <v>49</v>
      </c>
      <c r="E32" s="3" t="s">
        <v>50</v>
      </c>
      <c r="F32" s="27"/>
      <c r="G32" s="27"/>
      <c r="H32" s="27"/>
      <c r="I32" s="27"/>
      <c r="J32" s="30">
        <f t="shared" si="0"/>
        <v>0</v>
      </c>
    </row>
    <row r="33" spans="1:10" ht="46.5" hidden="1" customHeight="1" x14ac:dyDescent="0.2">
      <c r="A33" s="48"/>
      <c r="B33" s="51"/>
      <c r="C33" s="2" t="s">
        <v>51</v>
      </c>
      <c r="D33" s="2" t="s">
        <v>49</v>
      </c>
      <c r="E33" s="3" t="s">
        <v>52</v>
      </c>
      <c r="F33" s="27"/>
      <c r="G33" s="27"/>
      <c r="H33" s="27"/>
      <c r="I33" s="27"/>
      <c r="J33" s="30">
        <f t="shared" si="0"/>
        <v>0</v>
      </c>
    </row>
    <row r="34" spans="1:10" ht="40.5" hidden="1" customHeight="1" x14ac:dyDescent="0.2">
      <c r="A34" s="48"/>
      <c r="B34" s="51"/>
      <c r="C34" s="2" t="s">
        <v>53</v>
      </c>
      <c r="D34" s="2" t="s">
        <v>49</v>
      </c>
      <c r="E34" s="3" t="s">
        <v>54</v>
      </c>
      <c r="F34" s="25"/>
      <c r="G34" s="25"/>
      <c r="H34" s="25"/>
      <c r="I34" s="27"/>
      <c r="J34" s="30">
        <f t="shared" si="0"/>
        <v>0</v>
      </c>
    </row>
    <row r="35" spans="1:10" ht="33.75" hidden="1" customHeight="1" x14ac:dyDescent="0.2">
      <c r="A35" s="48"/>
      <c r="B35" s="51"/>
      <c r="C35" s="2" t="s">
        <v>55</v>
      </c>
      <c r="D35" s="2" t="s">
        <v>11</v>
      </c>
      <c r="E35" s="3" t="s">
        <v>56</v>
      </c>
      <c r="F35" s="27"/>
      <c r="G35" s="25"/>
      <c r="H35" s="25"/>
      <c r="I35" s="27"/>
      <c r="J35" s="30">
        <f t="shared" si="0"/>
        <v>0</v>
      </c>
    </row>
    <row r="36" spans="1:10" ht="66" customHeight="1" x14ac:dyDescent="0.2">
      <c r="A36" s="48"/>
      <c r="B36" s="51"/>
      <c r="C36" s="2" t="s">
        <v>167</v>
      </c>
      <c r="D36" s="2" t="s">
        <v>11</v>
      </c>
      <c r="E36" s="5" t="s">
        <v>168</v>
      </c>
      <c r="F36" s="27"/>
      <c r="G36" s="25"/>
      <c r="H36" s="25"/>
      <c r="I36" s="27"/>
      <c r="J36" s="30">
        <f t="shared" si="0"/>
        <v>0</v>
      </c>
    </row>
    <row r="37" spans="1:10" ht="49.5" customHeight="1" x14ac:dyDescent="0.2">
      <c r="A37" s="48"/>
      <c r="B37" s="51"/>
      <c r="C37" s="44" t="s">
        <v>48</v>
      </c>
      <c r="D37" s="6" t="s">
        <v>49</v>
      </c>
      <c r="E37" s="5" t="s">
        <v>169</v>
      </c>
      <c r="F37" s="28"/>
      <c r="G37" s="25"/>
      <c r="H37" s="32">
        <v>37394.400000000001</v>
      </c>
      <c r="I37" s="32">
        <v>130880.4</v>
      </c>
      <c r="J37" s="30">
        <f t="shared" si="0"/>
        <v>168274.8</v>
      </c>
    </row>
    <row r="38" spans="1:10" ht="92.25" customHeight="1" x14ac:dyDescent="0.2">
      <c r="A38" s="48"/>
      <c r="B38" s="51"/>
      <c r="C38" s="45"/>
      <c r="D38" s="6" t="s">
        <v>11</v>
      </c>
      <c r="E38" s="11" t="s">
        <v>188</v>
      </c>
      <c r="F38" s="28"/>
      <c r="G38" s="25"/>
      <c r="H38" s="32">
        <v>2164.0100000000002</v>
      </c>
      <c r="I38" s="32">
        <v>241044.86</v>
      </c>
      <c r="J38" s="30">
        <f t="shared" si="0"/>
        <v>243208.87</v>
      </c>
    </row>
    <row r="39" spans="1:10" ht="94.5" customHeight="1" x14ac:dyDescent="0.2">
      <c r="A39" s="48"/>
      <c r="B39" s="51"/>
      <c r="C39" s="45"/>
      <c r="D39" s="6" t="s">
        <v>170</v>
      </c>
      <c r="E39" s="5"/>
      <c r="F39" s="27"/>
      <c r="G39" s="25"/>
      <c r="H39" s="25"/>
      <c r="I39" s="27"/>
      <c r="J39" s="30">
        <f t="shared" si="0"/>
        <v>0</v>
      </c>
    </row>
    <row r="40" spans="1:10" ht="69" customHeight="1" x14ac:dyDescent="0.2">
      <c r="A40" s="48"/>
      <c r="B40" s="51"/>
      <c r="C40" s="6" t="s">
        <v>51</v>
      </c>
      <c r="D40" s="6" t="s">
        <v>49</v>
      </c>
      <c r="E40" s="5" t="s">
        <v>171</v>
      </c>
      <c r="F40" s="27"/>
      <c r="G40" s="25"/>
      <c r="H40" s="25"/>
      <c r="I40" s="27"/>
      <c r="J40" s="30">
        <f t="shared" si="0"/>
        <v>0</v>
      </c>
    </row>
    <row r="41" spans="1:10" ht="29.25" customHeight="1" x14ac:dyDescent="0.2">
      <c r="A41" s="48"/>
      <c r="B41" s="51"/>
      <c r="C41" s="6" t="s">
        <v>53</v>
      </c>
      <c r="D41" s="6" t="s">
        <v>49</v>
      </c>
      <c r="E41" s="5" t="s">
        <v>54</v>
      </c>
      <c r="F41" s="27"/>
      <c r="G41" s="25"/>
      <c r="H41" s="25"/>
      <c r="I41" s="27"/>
      <c r="J41" s="30">
        <f t="shared" si="0"/>
        <v>0</v>
      </c>
    </row>
    <row r="42" spans="1:10" ht="33.75" customHeight="1" x14ac:dyDescent="0.2">
      <c r="A42" s="48"/>
      <c r="B42" s="52"/>
      <c r="C42" s="6" t="s">
        <v>55</v>
      </c>
      <c r="D42" s="6" t="s">
        <v>11</v>
      </c>
      <c r="E42" s="5" t="s">
        <v>56</v>
      </c>
      <c r="F42" s="27"/>
      <c r="G42" s="25"/>
      <c r="H42" s="25"/>
      <c r="I42" s="27"/>
      <c r="J42" s="30">
        <f t="shared" si="0"/>
        <v>0</v>
      </c>
    </row>
    <row r="43" spans="1:10" ht="132" customHeight="1" x14ac:dyDescent="0.2">
      <c r="A43" s="48"/>
      <c r="B43" s="49" t="s">
        <v>57</v>
      </c>
      <c r="C43" s="2" t="s">
        <v>22</v>
      </c>
      <c r="D43" s="2" t="s">
        <v>11</v>
      </c>
      <c r="E43" s="3" t="s">
        <v>159</v>
      </c>
      <c r="F43" s="27"/>
      <c r="G43" s="27"/>
      <c r="H43" s="27"/>
      <c r="I43" s="27"/>
      <c r="J43" s="30">
        <f t="shared" si="0"/>
        <v>0</v>
      </c>
    </row>
    <row r="44" spans="1:10" ht="30" x14ac:dyDescent="0.2">
      <c r="A44" s="48"/>
      <c r="B44" s="49"/>
      <c r="C44" s="2" t="s">
        <v>23</v>
      </c>
      <c r="D44" s="2" t="s">
        <v>24</v>
      </c>
      <c r="E44" s="3" t="s">
        <v>142</v>
      </c>
      <c r="F44" s="26"/>
      <c r="G44" s="26"/>
      <c r="H44" s="26"/>
      <c r="I44" s="26"/>
      <c r="J44" s="30">
        <f t="shared" si="0"/>
        <v>0</v>
      </c>
    </row>
    <row r="45" spans="1:10" ht="141.75" customHeight="1" x14ac:dyDescent="0.2">
      <c r="A45" s="48"/>
      <c r="B45" s="49"/>
      <c r="C45" s="2" t="s">
        <v>172</v>
      </c>
      <c r="D45" s="2" t="s">
        <v>26</v>
      </c>
      <c r="E45" s="3" t="s">
        <v>58</v>
      </c>
      <c r="F45" s="27"/>
      <c r="G45" s="27"/>
      <c r="H45" s="25"/>
      <c r="I45" s="25"/>
      <c r="J45" s="30">
        <f t="shared" si="0"/>
        <v>0</v>
      </c>
    </row>
    <row r="46" spans="1:10" ht="45" x14ac:dyDescent="0.2">
      <c r="A46" s="48"/>
      <c r="B46" s="2" t="s">
        <v>59</v>
      </c>
      <c r="C46" s="2" t="s">
        <v>60</v>
      </c>
      <c r="D46" s="2" t="s">
        <v>24</v>
      </c>
      <c r="E46" s="3" t="s">
        <v>173</v>
      </c>
      <c r="F46" s="25"/>
      <c r="G46" s="25"/>
      <c r="H46" s="27"/>
      <c r="I46" s="25"/>
      <c r="J46" s="30">
        <f t="shared" si="0"/>
        <v>0</v>
      </c>
    </row>
    <row r="47" spans="1:10" ht="75" x14ac:dyDescent="0.2">
      <c r="A47" s="48"/>
      <c r="B47" s="2" t="s">
        <v>61</v>
      </c>
      <c r="C47" s="2" t="s">
        <v>144</v>
      </c>
      <c r="D47" s="2" t="s">
        <v>24</v>
      </c>
      <c r="E47" s="3" t="s">
        <v>62</v>
      </c>
      <c r="F47" s="25"/>
      <c r="G47" s="30">
        <v>13584.400000000001</v>
      </c>
      <c r="H47" s="25"/>
      <c r="I47" s="26"/>
      <c r="J47" s="30">
        <f t="shared" si="0"/>
        <v>13584.400000000001</v>
      </c>
    </row>
    <row r="48" spans="1:10" ht="60" x14ac:dyDescent="0.2">
      <c r="A48" s="48"/>
      <c r="B48" s="2" t="s">
        <v>63</v>
      </c>
      <c r="C48" s="2" t="s">
        <v>32</v>
      </c>
      <c r="D48" s="2" t="s">
        <v>24</v>
      </c>
      <c r="E48" s="3" t="s">
        <v>162</v>
      </c>
      <c r="F48" s="30"/>
      <c r="G48" s="24"/>
      <c r="H48" s="28"/>
      <c r="I48" s="28"/>
      <c r="J48" s="30">
        <f t="shared" si="0"/>
        <v>0</v>
      </c>
    </row>
    <row r="49" spans="1:10" ht="45" x14ac:dyDescent="0.2">
      <c r="A49" s="48"/>
      <c r="B49" s="49" t="s">
        <v>64</v>
      </c>
      <c r="C49" s="2" t="s">
        <v>65</v>
      </c>
      <c r="D49" s="2" t="s">
        <v>11</v>
      </c>
      <c r="E49" s="3" t="s">
        <v>66</v>
      </c>
      <c r="F49" s="25"/>
      <c r="G49" s="25"/>
      <c r="H49" s="25"/>
      <c r="I49" s="25"/>
      <c r="J49" s="30">
        <f t="shared" si="0"/>
        <v>0</v>
      </c>
    </row>
    <row r="50" spans="1:10" ht="42.75" customHeight="1" x14ac:dyDescent="0.2">
      <c r="A50" s="10">
        <v>1137140</v>
      </c>
      <c r="B50" s="49"/>
      <c r="C50" s="2" t="s">
        <v>67</v>
      </c>
      <c r="D50" s="2" t="s">
        <v>11</v>
      </c>
      <c r="E50" s="3" t="s">
        <v>68</v>
      </c>
      <c r="F50" s="25"/>
      <c r="G50" s="25"/>
      <c r="H50" s="25"/>
      <c r="I50" s="25"/>
      <c r="J50" s="30">
        <f t="shared" si="0"/>
        <v>0</v>
      </c>
    </row>
    <row r="51" spans="1:10" ht="90.75" customHeight="1" x14ac:dyDescent="0.2">
      <c r="A51" s="48" t="s">
        <v>69</v>
      </c>
      <c r="B51" s="49" t="s">
        <v>70</v>
      </c>
      <c r="C51" s="2" t="s">
        <v>71</v>
      </c>
      <c r="D51" s="2" t="s">
        <v>11</v>
      </c>
      <c r="E51" s="3" t="s">
        <v>45</v>
      </c>
      <c r="F51" s="25"/>
      <c r="G51" s="25"/>
      <c r="H51" s="27"/>
      <c r="I51" s="27"/>
      <c r="J51" s="30">
        <f t="shared" si="0"/>
        <v>0</v>
      </c>
    </row>
    <row r="52" spans="1:10" ht="49.5" customHeight="1" x14ac:dyDescent="0.2">
      <c r="A52" s="48"/>
      <c r="B52" s="49"/>
      <c r="C52" s="2" t="s">
        <v>72</v>
      </c>
      <c r="D52" s="2" t="s">
        <v>11</v>
      </c>
      <c r="E52" s="3" t="s">
        <v>73</v>
      </c>
      <c r="F52" s="25"/>
      <c r="G52" s="25"/>
      <c r="H52" s="25"/>
      <c r="I52" s="25"/>
      <c r="J52" s="30">
        <f t="shared" si="0"/>
        <v>0</v>
      </c>
    </row>
    <row r="53" spans="1:10" ht="105.75" customHeight="1" x14ac:dyDescent="0.2">
      <c r="A53" s="48"/>
      <c r="B53" s="49"/>
      <c r="C53" s="2" t="s">
        <v>74</v>
      </c>
      <c r="D53" s="2" t="s">
        <v>11</v>
      </c>
      <c r="E53" s="3" t="s">
        <v>174</v>
      </c>
      <c r="F53" s="27"/>
      <c r="G53" s="27"/>
      <c r="H53" s="25"/>
      <c r="I53" s="25"/>
      <c r="J53" s="30">
        <f t="shared" si="0"/>
        <v>0</v>
      </c>
    </row>
    <row r="54" spans="1:10" ht="69" customHeight="1" x14ac:dyDescent="0.2">
      <c r="A54" s="48"/>
      <c r="B54" s="49"/>
      <c r="C54" s="2" t="s">
        <v>75</v>
      </c>
      <c r="D54" s="2" t="s">
        <v>11</v>
      </c>
      <c r="E54" s="3" t="s">
        <v>145</v>
      </c>
      <c r="F54" s="25"/>
      <c r="G54" s="28"/>
      <c r="H54" s="28"/>
      <c r="I54" s="28"/>
      <c r="J54" s="30">
        <f t="shared" si="0"/>
        <v>0</v>
      </c>
    </row>
    <row r="55" spans="1:10" ht="99" customHeight="1" x14ac:dyDescent="0.2">
      <c r="A55" s="48"/>
      <c r="B55" s="49"/>
      <c r="C55" s="2" t="s">
        <v>76</v>
      </c>
      <c r="D55" s="2" t="s">
        <v>11</v>
      </c>
      <c r="E55" s="3" t="s">
        <v>176</v>
      </c>
      <c r="F55" s="25"/>
      <c r="G55" s="25"/>
      <c r="H55" s="27"/>
      <c r="I55" s="27"/>
      <c r="J55" s="30">
        <f t="shared" si="0"/>
        <v>0</v>
      </c>
    </row>
    <row r="56" spans="1:10" ht="35.25" customHeight="1" x14ac:dyDescent="0.2">
      <c r="A56" s="48"/>
      <c r="B56" s="49"/>
      <c r="C56" s="2" t="s">
        <v>175</v>
      </c>
      <c r="D56" s="2" t="s">
        <v>11</v>
      </c>
      <c r="E56" s="3" t="s">
        <v>77</v>
      </c>
      <c r="F56" s="25"/>
      <c r="G56" s="25"/>
      <c r="H56" s="25"/>
      <c r="I56" s="25"/>
      <c r="J56" s="30">
        <f t="shared" si="0"/>
        <v>0</v>
      </c>
    </row>
    <row r="57" spans="1:10" ht="75" customHeight="1" x14ac:dyDescent="0.2">
      <c r="A57" s="48"/>
      <c r="B57" s="49" t="s">
        <v>78</v>
      </c>
      <c r="C57" s="2" t="s">
        <v>79</v>
      </c>
      <c r="D57" s="2" t="s">
        <v>11</v>
      </c>
      <c r="E57" s="3" t="s">
        <v>177</v>
      </c>
      <c r="F57" s="25"/>
      <c r="G57" s="25"/>
      <c r="H57" s="30">
        <v>21726.28</v>
      </c>
      <c r="I57" s="30">
        <v>8946.51</v>
      </c>
      <c r="J57" s="30">
        <f t="shared" si="0"/>
        <v>30672.79</v>
      </c>
    </row>
    <row r="58" spans="1:10" ht="44.25" customHeight="1" x14ac:dyDescent="0.2">
      <c r="A58" s="48"/>
      <c r="B58" s="49"/>
      <c r="C58" s="2" t="s">
        <v>178</v>
      </c>
      <c r="D58" s="2" t="s">
        <v>11</v>
      </c>
      <c r="E58" s="3" t="s">
        <v>80</v>
      </c>
      <c r="F58" s="25"/>
      <c r="G58" s="25"/>
      <c r="H58" s="25"/>
      <c r="I58" s="25"/>
      <c r="J58" s="30">
        <f t="shared" si="0"/>
        <v>0</v>
      </c>
    </row>
    <row r="59" spans="1:10" ht="63.75" customHeight="1" x14ac:dyDescent="0.2">
      <c r="A59" s="48"/>
      <c r="B59" s="50" t="s">
        <v>81</v>
      </c>
      <c r="C59" s="2" t="s">
        <v>179</v>
      </c>
      <c r="D59" s="2" t="s">
        <v>11</v>
      </c>
      <c r="E59" s="3" t="s">
        <v>180</v>
      </c>
      <c r="F59" s="25"/>
      <c r="G59" s="25"/>
      <c r="H59" s="25"/>
      <c r="I59" s="25"/>
      <c r="J59" s="30">
        <f t="shared" si="0"/>
        <v>0</v>
      </c>
    </row>
    <row r="60" spans="1:10" ht="55.5" customHeight="1" x14ac:dyDescent="0.2">
      <c r="A60" s="48"/>
      <c r="B60" s="51"/>
      <c r="C60" s="2" t="s">
        <v>182</v>
      </c>
      <c r="D60" s="2" t="s">
        <v>11</v>
      </c>
      <c r="E60" s="3" t="s">
        <v>157</v>
      </c>
      <c r="F60" s="25"/>
      <c r="G60" s="25"/>
      <c r="H60" s="25"/>
      <c r="I60" s="25"/>
      <c r="J60" s="30">
        <f t="shared" si="0"/>
        <v>0</v>
      </c>
    </row>
    <row r="61" spans="1:10" ht="47.25" customHeight="1" x14ac:dyDescent="0.2">
      <c r="A61" s="48"/>
      <c r="B61" s="52"/>
      <c r="C61" s="2" t="s">
        <v>82</v>
      </c>
      <c r="D61" s="2" t="s">
        <v>11</v>
      </c>
      <c r="E61" s="3" t="s">
        <v>83</v>
      </c>
      <c r="F61" s="28"/>
      <c r="G61" s="28"/>
      <c r="H61" s="28"/>
      <c r="I61" s="28"/>
      <c r="J61" s="30">
        <f t="shared" si="0"/>
        <v>0</v>
      </c>
    </row>
    <row r="62" spans="1:10" ht="60" x14ac:dyDescent="0.2">
      <c r="A62" s="48"/>
      <c r="B62" s="49" t="s">
        <v>84</v>
      </c>
      <c r="C62" s="2" t="s">
        <v>22</v>
      </c>
      <c r="D62" s="2" t="s">
        <v>11</v>
      </c>
      <c r="E62" s="3" t="s">
        <v>159</v>
      </c>
      <c r="F62" s="27"/>
      <c r="G62" s="27"/>
      <c r="H62" s="27"/>
      <c r="I62" s="27"/>
      <c r="J62" s="30">
        <f t="shared" si="0"/>
        <v>0</v>
      </c>
    </row>
    <row r="63" spans="1:10" ht="54" customHeight="1" x14ac:dyDescent="0.2">
      <c r="A63" s="48"/>
      <c r="B63" s="49"/>
      <c r="C63" s="2" t="s">
        <v>85</v>
      </c>
      <c r="D63" s="2" t="s">
        <v>24</v>
      </c>
      <c r="E63" s="3" t="s">
        <v>142</v>
      </c>
      <c r="F63" s="25"/>
      <c r="G63" s="25"/>
      <c r="H63" s="25"/>
      <c r="I63" s="27"/>
      <c r="J63" s="30">
        <f t="shared" si="0"/>
        <v>0</v>
      </c>
    </row>
    <row r="64" spans="1:10" ht="86.25" customHeight="1" x14ac:dyDescent="0.2">
      <c r="A64" s="48"/>
      <c r="B64" s="49"/>
      <c r="C64" s="2" t="s">
        <v>86</v>
      </c>
      <c r="D64" s="2" t="s">
        <v>26</v>
      </c>
      <c r="E64" s="3" t="s">
        <v>87</v>
      </c>
      <c r="F64" s="28"/>
      <c r="G64" s="28"/>
      <c r="H64" s="25"/>
      <c r="I64" s="25"/>
      <c r="J64" s="30">
        <f t="shared" si="0"/>
        <v>0</v>
      </c>
    </row>
    <row r="65" spans="1:10" ht="60" x14ac:dyDescent="0.2">
      <c r="A65" s="48"/>
      <c r="B65" s="2" t="s">
        <v>88</v>
      </c>
      <c r="C65" s="2" t="s">
        <v>89</v>
      </c>
      <c r="D65" s="2" t="s">
        <v>24</v>
      </c>
      <c r="E65" s="3" t="s">
        <v>90</v>
      </c>
      <c r="F65" s="25"/>
      <c r="G65" s="25"/>
      <c r="H65" s="28"/>
      <c r="I65" s="28"/>
      <c r="J65" s="30">
        <f t="shared" si="0"/>
        <v>0</v>
      </c>
    </row>
    <row r="66" spans="1:10" ht="75" x14ac:dyDescent="0.2">
      <c r="A66" s="48"/>
      <c r="B66" s="2" t="s">
        <v>91</v>
      </c>
      <c r="C66" s="2" t="s">
        <v>143</v>
      </c>
      <c r="D66" s="2" t="s">
        <v>24</v>
      </c>
      <c r="E66" s="3" t="s">
        <v>181</v>
      </c>
      <c r="F66" s="25"/>
      <c r="G66" s="28"/>
      <c r="H66" s="28"/>
      <c r="I66" s="28"/>
      <c r="J66" s="30">
        <f t="shared" si="0"/>
        <v>0</v>
      </c>
    </row>
    <row r="67" spans="1:10" ht="60" x14ac:dyDescent="0.2">
      <c r="A67" s="48"/>
      <c r="B67" s="2" t="s">
        <v>92</v>
      </c>
      <c r="C67" s="2" t="s">
        <v>32</v>
      </c>
      <c r="D67" s="2" t="s">
        <v>24</v>
      </c>
      <c r="E67" s="3" t="s">
        <v>162</v>
      </c>
      <c r="F67" s="27"/>
      <c r="G67" s="27"/>
      <c r="H67" s="27"/>
      <c r="I67" s="27"/>
      <c r="J67" s="30">
        <f t="shared" si="0"/>
        <v>0</v>
      </c>
    </row>
    <row r="68" spans="1:10" ht="45" hidden="1" x14ac:dyDescent="0.2">
      <c r="A68" s="10">
        <v>1388120</v>
      </c>
      <c r="B68" s="2" t="s">
        <v>93</v>
      </c>
      <c r="C68" s="2" t="s">
        <v>94</v>
      </c>
      <c r="D68" s="2" t="s">
        <v>24</v>
      </c>
      <c r="E68" s="3" t="s">
        <v>95</v>
      </c>
      <c r="F68" s="25"/>
      <c r="G68" s="25"/>
      <c r="H68" s="25"/>
      <c r="I68" s="25"/>
      <c r="J68" s="30">
        <f t="shared" si="0"/>
        <v>0</v>
      </c>
    </row>
    <row r="69" spans="1:10" ht="60.75" customHeight="1" x14ac:dyDescent="0.2">
      <c r="A69" s="10"/>
      <c r="B69" s="2" t="s">
        <v>93</v>
      </c>
      <c r="C69" s="2" t="s">
        <v>94</v>
      </c>
      <c r="D69" s="12" t="s">
        <v>24</v>
      </c>
      <c r="E69" s="3" t="s">
        <v>95</v>
      </c>
      <c r="F69" s="25"/>
      <c r="G69" s="25"/>
      <c r="H69" s="25"/>
      <c r="I69" s="25"/>
      <c r="J69" s="30">
        <f t="shared" si="0"/>
        <v>0</v>
      </c>
    </row>
    <row r="70" spans="1:10" ht="37.5" customHeight="1" x14ac:dyDescent="0.2">
      <c r="A70" s="13"/>
      <c r="B70" s="14"/>
      <c r="C70" s="15" t="s">
        <v>96</v>
      </c>
      <c r="D70" s="1"/>
      <c r="E70" s="16" t="s">
        <v>97</v>
      </c>
      <c r="F70" s="33">
        <f>SUM(F4:F69)</f>
        <v>321185.2</v>
      </c>
      <c r="G70" s="33">
        <f t="shared" ref="G70:J70" si="1">SUM(G4:G69)</f>
        <v>13584.400000000001</v>
      </c>
      <c r="H70" s="33">
        <f>SUM(H4:H69)</f>
        <v>229181</v>
      </c>
      <c r="I70" s="33">
        <f t="shared" si="1"/>
        <v>794802.39</v>
      </c>
      <c r="J70" s="30">
        <f t="shared" si="1"/>
        <v>1358752.9899999998</v>
      </c>
    </row>
    <row r="71" spans="1:10" ht="15" x14ac:dyDescent="0.2">
      <c r="A71" s="48" t="s">
        <v>98</v>
      </c>
      <c r="B71" s="49" t="s">
        <v>99</v>
      </c>
      <c r="C71" s="2" t="s">
        <v>100</v>
      </c>
      <c r="D71" s="2" t="s">
        <v>11</v>
      </c>
      <c r="E71" s="3" t="s">
        <v>101</v>
      </c>
      <c r="F71" s="32">
        <v>5104.72</v>
      </c>
      <c r="G71" s="32">
        <v>4425.6499999999996</v>
      </c>
      <c r="H71" s="30">
        <v>6004.2800000000007</v>
      </c>
      <c r="I71" s="30">
        <v>6577.96</v>
      </c>
      <c r="J71" s="30">
        <f t="shared" si="0"/>
        <v>22112.61</v>
      </c>
    </row>
    <row r="72" spans="1:10" ht="15" x14ac:dyDescent="0.2">
      <c r="A72" s="48"/>
      <c r="B72" s="49"/>
      <c r="C72" s="2" t="s">
        <v>102</v>
      </c>
      <c r="D72" s="2" t="s">
        <v>11</v>
      </c>
      <c r="E72" s="3" t="s">
        <v>101</v>
      </c>
      <c r="F72" s="32">
        <v>4650.25</v>
      </c>
      <c r="G72" s="32">
        <v>4031.63</v>
      </c>
      <c r="H72" s="30">
        <v>4660.0400000000009</v>
      </c>
      <c r="I72" s="30">
        <v>5424.6100000000006</v>
      </c>
      <c r="J72" s="30">
        <f t="shared" si="0"/>
        <v>18766.530000000002</v>
      </c>
    </row>
    <row r="73" spans="1:10" ht="15" x14ac:dyDescent="0.2">
      <c r="A73" s="48"/>
      <c r="B73" s="49"/>
      <c r="C73" s="2" t="s">
        <v>103</v>
      </c>
      <c r="D73" s="2" t="s">
        <v>11</v>
      </c>
      <c r="E73" s="3" t="s">
        <v>104</v>
      </c>
      <c r="F73" s="32">
        <v>3085.79</v>
      </c>
      <c r="G73" s="32">
        <v>2675.3</v>
      </c>
      <c r="H73" s="30">
        <v>2129.27</v>
      </c>
      <c r="I73" s="30">
        <v>2532.75</v>
      </c>
      <c r="J73" s="30">
        <f t="shared" si="0"/>
        <v>10423.11</v>
      </c>
    </row>
    <row r="74" spans="1:10" ht="15" x14ac:dyDescent="0.2">
      <c r="A74" s="48"/>
      <c r="B74" s="49"/>
      <c r="C74" s="2" t="s">
        <v>105</v>
      </c>
      <c r="D74" s="2" t="s">
        <v>24</v>
      </c>
      <c r="E74" s="3" t="s">
        <v>106</v>
      </c>
      <c r="F74" s="30">
        <v>3085.79</v>
      </c>
      <c r="G74" s="32">
        <v>2675.3</v>
      </c>
      <c r="H74" s="30"/>
      <c r="I74" s="27"/>
      <c r="J74" s="30">
        <f t="shared" ref="J74:J90" si="2">SUM(F74:I74)</f>
        <v>5761.09</v>
      </c>
    </row>
    <row r="75" spans="1:10" ht="30" x14ac:dyDescent="0.2">
      <c r="A75" s="48"/>
      <c r="B75" s="49"/>
      <c r="C75" s="2" t="s">
        <v>107</v>
      </c>
      <c r="D75" s="2" t="s">
        <v>24</v>
      </c>
      <c r="E75" s="3" t="s">
        <v>108</v>
      </c>
      <c r="F75" s="32">
        <f>7624.97-F74</f>
        <v>4539.18</v>
      </c>
      <c r="G75" s="32">
        <f>6663.19-G74</f>
        <v>3987.8899999999994</v>
      </c>
      <c r="H75" s="30">
        <v>4382.91</v>
      </c>
      <c r="I75" s="30">
        <v>5858.5300000000007</v>
      </c>
      <c r="J75" s="30">
        <f t="shared" si="2"/>
        <v>18768.510000000002</v>
      </c>
    </row>
    <row r="76" spans="1:10" ht="15" x14ac:dyDescent="0.2">
      <c r="A76" s="48"/>
      <c r="B76" s="49"/>
      <c r="C76" s="2" t="s">
        <v>109</v>
      </c>
      <c r="D76" s="2" t="s">
        <v>11</v>
      </c>
      <c r="E76" s="3" t="s">
        <v>110</v>
      </c>
      <c r="F76" s="28"/>
      <c r="G76" s="28"/>
      <c r="H76" s="28"/>
      <c r="I76" s="28"/>
      <c r="J76" s="30">
        <f t="shared" si="2"/>
        <v>0</v>
      </c>
    </row>
    <row r="77" spans="1:10" ht="15" x14ac:dyDescent="0.2">
      <c r="A77" s="48"/>
      <c r="B77" s="49"/>
      <c r="C77" s="2" t="s">
        <v>111</v>
      </c>
      <c r="D77" s="2" t="s">
        <v>24</v>
      </c>
      <c r="E77" s="3" t="s">
        <v>112</v>
      </c>
      <c r="F77" s="24"/>
      <c r="G77" s="28"/>
      <c r="H77" s="28"/>
      <c r="I77" s="28"/>
      <c r="J77" s="30">
        <f t="shared" si="2"/>
        <v>0</v>
      </c>
    </row>
    <row r="78" spans="1:10" ht="30" x14ac:dyDescent="0.2">
      <c r="A78" s="48"/>
      <c r="B78" s="49"/>
      <c r="C78" s="2" t="s">
        <v>113</v>
      </c>
      <c r="D78" s="2" t="s">
        <v>24</v>
      </c>
      <c r="E78" s="3" t="s">
        <v>114</v>
      </c>
      <c r="F78" s="24"/>
      <c r="G78" s="28"/>
      <c r="H78" s="28"/>
      <c r="I78" s="28"/>
      <c r="J78" s="30">
        <f t="shared" si="2"/>
        <v>0</v>
      </c>
    </row>
    <row r="79" spans="1:10" ht="30" x14ac:dyDescent="0.2">
      <c r="A79" s="48"/>
      <c r="B79" s="49"/>
      <c r="C79" s="2" t="s">
        <v>115</v>
      </c>
      <c r="D79" s="2" t="s">
        <v>24</v>
      </c>
      <c r="E79" s="3" t="s">
        <v>116</v>
      </c>
      <c r="F79" s="28"/>
      <c r="G79" s="28"/>
      <c r="H79" s="28"/>
      <c r="I79" s="28"/>
      <c r="J79" s="30">
        <f t="shared" si="2"/>
        <v>0</v>
      </c>
    </row>
    <row r="80" spans="1:10" ht="30" x14ac:dyDescent="0.2">
      <c r="A80" s="48"/>
      <c r="B80" s="49" t="s">
        <v>117</v>
      </c>
      <c r="C80" s="2" t="s">
        <v>118</v>
      </c>
      <c r="D80" s="2" t="s">
        <v>11</v>
      </c>
      <c r="E80" s="3" t="s">
        <v>119</v>
      </c>
      <c r="F80" s="32">
        <v>2073.81</v>
      </c>
      <c r="G80" s="32">
        <v>5522.0400000000009</v>
      </c>
      <c r="H80" s="27">
        <v>959.89</v>
      </c>
      <c r="I80" s="27">
        <v>923.31</v>
      </c>
      <c r="J80" s="30">
        <f t="shared" si="2"/>
        <v>9479.0499999999993</v>
      </c>
    </row>
    <row r="81" spans="1:10" ht="30" x14ac:dyDescent="0.2">
      <c r="A81" s="48"/>
      <c r="B81" s="49"/>
      <c r="C81" s="2" t="s">
        <v>120</v>
      </c>
      <c r="D81" s="2" t="s">
        <v>11</v>
      </c>
      <c r="E81" s="3" t="s">
        <v>121</v>
      </c>
      <c r="F81" s="27">
        <v>248.64</v>
      </c>
      <c r="G81" s="27">
        <v>216.63</v>
      </c>
      <c r="H81" s="27">
        <v>342.53999999999996</v>
      </c>
      <c r="I81" s="27">
        <v>186.16</v>
      </c>
      <c r="J81" s="30">
        <f t="shared" si="2"/>
        <v>993.96999999999991</v>
      </c>
    </row>
    <row r="82" spans="1:10" ht="30" x14ac:dyDescent="0.2">
      <c r="A82" s="17">
        <v>808600</v>
      </c>
      <c r="B82" s="49"/>
      <c r="C82" s="2" t="s">
        <v>122</v>
      </c>
      <c r="D82" s="2" t="s">
        <v>11</v>
      </c>
      <c r="E82" s="3" t="s">
        <v>123</v>
      </c>
      <c r="F82" s="32">
        <v>1595.33</v>
      </c>
      <c r="G82" s="27">
        <v>605.81999999999994</v>
      </c>
      <c r="H82" s="27">
        <v>570.9</v>
      </c>
      <c r="I82" s="27"/>
      <c r="J82" s="30">
        <f t="shared" si="2"/>
        <v>2772.0499999999997</v>
      </c>
    </row>
    <row r="83" spans="1:10" ht="30" x14ac:dyDescent="0.2">
      <c r="A83" s="48" t="s">
        <v>124</v>
      </c>
      <c r="B83" s="2" t="s">
        <v>125</v>
      </c>
      <c r="C83" s="2" t="s">
        <v>126</v>
      </c>
      <c r="D83" s="2" t="s">
        <v>127</v>
      </c>
      <c r="E83" s="3" t="s">
        <v>128</v>
      </c>
      <c r="F83" s="25"/>
      <c r="G83" s="26"/>
      <c r="H83" s="34"/>
      <c r="I83" s="25"/>
      <c r="J83" s="30">
        <f t="shared" si="2"/>
        <v>0</v>
      </c>
    </row>
    <row r="84" spans="1:10" ht="45" x14ac:dyDescent="0.2">
      <c r="A84" s="48"/>
      <c r="B84" s="2" t="s">
        <v>146</v>
      </c>
      <c r="C84" s="2" t="s">
        <v>129</v>
      </c>
      <c r="D84" s="2" t="s">
        <v>11</v>
      </c>
      <c r="E84" s="3" t="s">
        <v>147</v>
      </c>
      <c r="F84" s="32">
        <v>25344.7</v>
      </c>
      <c r="G84" s="25"/>
      <c r="H84" s="25"/>
      <c r="I84" s="25"/>
      <c r="J84" s="30">
        <f t="shared" si="2"/>
        <v>25344.7</v>
      </c>
    </row>
    <row r="85" spans="1:10" ht="45.75" customHeight="1" x14ac:dyDescent="0.2">
      <c r="A85" s="48"/>
      <c r="B85" s="2" t="s">
        <v>130</v>
      </c>
      <c r="C85" s="2" t="s">
        <v>131</v>
      </c>
      <c r="D85" s="2" t="s">
        <v>11</v>
      </c>
      <c r="E85" s="3" t="s">
        <v>132</v>
      </c>
      <c r="F85" s="25"/>
      <c r="G85" s="25"/>
      <c r="H85" s="25"/>
      <c r="I85" s="25"/>
      <c r="J85" s="30">
        <f t="shared" si="2"/>
        <v>0</v>
      </c>
    </row>
    <row r="86" spans="1:10" ht="30" x14ac:dyDescent="0.2">
      <c r="A86" s="17">
        <v>185450</v>
      </c>
      <c r="B86" s="2" t="s">
        <v>133</v>
      </c>
      <c r="C86" s="2" t="s">
        <v>134</v>
      </c>
      <c r="D86" s="2" t="s">
        <v>24</v>
      </c>
      <c r="E86" s="3" t="s">
        <v>135</v>
      </c>
      <c r="F86" s="34"/>
      <c r="G86" s="25"/>
      <c r="H86" s="25"/>
      <c r="I86" s="30">
        <v>7030.05</v>
      </c>
      <c r="J86" s="30">
        <f t="shared" si="2"/>
        <v>7030.05</v>
      </c>
    </row>
    <row r="87" spans="1:10" ht="15" x14ac:dyDescent="0.2">
      <c r="A87" s="17"/>
      <c r="B87" s="2"/>
      <c r="C87" s="2"/>
      <c r="D87" s="12"/>
      <c r="E87" s="3"/>
      <c r="F87" s="25"/>
      <c r="G87" s="25"/>
      <c r="H87" s="25"/>
      <c r="I87" s="25"/>
      <c r="J87" s="30">
        <f t="shared" si="2"/>
        <v>0</v>
      </c>
    </row>
    <row r="88" spans="1:10" ht="18" x14ac:dyDescent="0.2">
      <c r="A88" s="47" t="s">
        <v>136</v>
      </c>
      <c r="B88" s="47"/>
      <c r="C88" s="47"/>
      <c r="D88" s="1"/>
      <c r="E88" s="36" t="s">
        <v>189</v>
      </c>
      <c r="F88" s="40">
        <f>SUM(F71:F87)</f>
        <v>49728.210000000006</v>
      </c>
      <c r="G88" s="40">
        <f t="shared" ref="G88:I88" si="3">SUM(G71:G87)</f>
        <v>24140.26</v>
      </c>
      <c r="H88" s="40">
        <f t="shared" si="3"/>
        <v>19049.830000000002</v>
      </c>
      <c r="I88" s="40">
        <f t="shared" si="3"/>
        <v>28533.37</v>
      </c>
      <c r="J88" s="40">
        <f t="shared" si="2"/>
        <v>121451.67</v>
      </c>
    </row>
    <row r="89" spans="1:10" ht="18" customHeight="1" x14ac:dyDescent="0.2">
      <c r="B89" s="37"/>
      <c r="C89" s="36" t="s">
        <v>137</v>
      </c>
      <c r="D89" s="18"/>
      <c r="E89" s="41" t="s">
        <v>191</v>
      </c>
      <c r="F89" s="38">
        <v>40785.399999999994</v>
      </c>
      <c r="G89" s="38">
        <v>5553.76</v>
      </c>
      <c r="H89" s="38">
        <v>40480.129999999997</v>
      </c>
      <c r="I89" s="38">
        <v>25530.269999999997</v>
      </c>
      <c r="J89" s="39">
        <f t="shared" si="2"/>
        <v>112349.56</v>
      </c>
    </row>
    <row r="90" spans="1:10" ht="27.75" customHeight="1" x14ac:dyDescent="0.2">
      <c r="A90" s="46" t="s">
        <v>138</v>
      </c>
      <c r="B90" s="46"/>
      <c r="C90" s="46"/>
      <c r="D90" s="19"/>
      <c r="E90" s="36" t="s">
        <v>190</v>
      </c>
      <c r="F90" s="38">
        <f>F89+F88+F70</f>
        <v>411698.81</v>
      </c>
      <c r="G90" s="38">
        <f t="shared" ref="G90:I90" si="4">G89+G88+G70</f>
        <v>43278.42</v>
      </c>
      <c r="H90" s="38">
        <f t="shared" si="4"/>
        <v>288710.96000000002</v>
      </c>
      <c r="I90" s="38">
        <f t="shared" si="4"/>
        <v>848866.03</v>
      </c>
      <c r="J90" s="38">
        <f t="shared" si="2"/>
        <v>1592554.22</v>
      </c>
    </row>
    <row r="91" spans="1:10" ht="15" x14ac:dyDescent="0.2">
      <c r="A91" s="1"/>
      <c r="B91" s="1"/>
      <c r="C91" s="1"/>
      <c r="D91" s="1"/>
      <c r="E91" s="1"/>
      <c r="F91" s="20"/>
      <c r="G91" s="20"/>
      <c r="H91" s="20"/>
      <c r="I91" s="20"/>
      <c r="J91" s="21"/>
    </row>
    <row r="93" spans="1:10" x14ac:dyDescent="0.2">
      <c r="E93" s="42" t="s">
        <v>193</v>
      </c>
    </row>
    <row r="95" spans="1:10" x14ac:dyDescent="0.2">
      <c r="E95" s="43" t="s">
        <v>192</v>
      </c>
    </row>
    <row r="96" spans="1:10" x14ac:dyDescent="0.2">
      <c r="E96" s="43"/>
    </row>
    <row r="97" spans="5:5" x14ac:dyDescent="0.2">
      <c r="E97" s="43"/>
    </row>
    <row r="98" spans="5:5" x14ac:dyDescent="0.2">
      <c r="E98" s="43"/>
    </row>
    <row r="99" spans="5:5" x14ac:dyDescent="0.2">
      <c r="E99" s="43"/>
    </row>
    <row r="100" spans="5:5" x14ac:dyDescent="0.2">
      <c r="E100" s="43"/>
    </row>
    <row r="101" spans="5:5" x14ac:dyDescent="0.2">
      <c r="E101" s="43"/>
    </row>
    <row r="102" spans="5:5" x14ac:dyDescent="0.2">
      <c r="E102" s="43"/>
    </row>
    <row r="103" spans="5:5" x14ac:dyDescent="0.2">
      <c r="E103" s="43"/>
    </row>
  </sheetData>
  <mergeCells count="26">
    <mergeCell ref="B29:B42"/>
    <mergeCell ref="E1:E3"/>
    <mergeCell ref="F2:I2"/>
    <mergeCell ref="A4:A24"/>
    <mergeCell ref="A1:A3"/>
    <mergeCell ref="B1:B3"/>
    <mergeCell ref="C1:C3"/>
    <mergeCell ref="D1:D3"/>
    <mergeCell ref="B4:B15"/>
    <mergeCell ref="B16:B21"/>
    <mergeCell ref="E95:E103"/>
    <mergeCell ref="C37:C39"/>
    <mergeCell ref="A90:C90"/>
    <mergeCell ref="A88:C88"/>
    <mergeCell ref="A71:A81"/>
    <mergeCell ref="B71:B79"/>
    <mergeCell ref="B80:B82"/>
    <mergeCell ref="A83:A85"/>
    <mergeCell ref="A26:A49"/>
    <mergeCell ref="B43:B45"/>
    <mergeCell ref="B49:B50"/>
    <mergeCell ref="A51:A67"/>
    <mergeCell ref="B51:B56"/>
    <mergeCell ref="B57:B58"/>
    <mergeCell ref="B62:B64"/>
    <mergeCell ref="B59:B61"/>
  </mergeCells>
  <printOptions gridLines="1"/>
  <pageMargins left="0.7" right="0.7" top="0.39370078740157499" bottom="0.39370078740157499" header="0.3" footer="0.3"/>
  <pageSetup scale="18" fitToHeight="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28e6c43a-9e99-4bdd-9574-a0fa4ea3b61e" ContentTypeId="0x010100F075C04BA242A84ABD3293E3AD35CDA4" PreviousValue="false"/>
</file>

<file path=customXml/item3.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2015-09-25T12:00:00+00:00</UNDPPublishedDate>
    <UNDPCountryTaxHTField0 xmlns="1ed4137b-41b2-488b-8250-6d369ec27664">
      <Terms xmlns="http://schemas.microsoft.com/office/infopath/2007/PartnerControls"/>
    </UNDPCountryTaxHTField0>
    <UndpOUCode xmlns="1ed4137b-41b2-488b-8250-6d369ec27664">GHA</UndpOUCod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Prodoc</TermName>
          <TermId xmlns="http://schemas.microsoft.com/office/infopath/2007/PartnerControls">099f975e-b4d9-4bba-a499-dbcc387c61ad</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1110</Value>
      <Value>1159</Value>
      <Value>1</Value>
      <Value>763</Value>
    </TaxCatchAll>
    <c4e2ab2cc9354bbf9064eeb465a566ea xmlns="1ed4137b-41b2-488b-8250-6d369ec27664">
      <Terms xmlns="http://schemas.microsoft.com/office/infopath/2007/PartnerControls"/>
    </c4e2ab2cc9354bbf9064eeb465a566ea>
    <UndpProjectNo xmlns="1ed4137b-41b2-488b-8250-6d369ec27664">00072067</UndpProjectNo>
    <UndpDocStatus xmlns="1ed4137b-41b2-488b-8250-6d369ec27664">Approved</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GHA</TermName>
          <TermId xmlns="http://schemas.microsoft.com/office/infopath/2007/PartnerControls">1d2ea0de-5983-4ca5-a610-838eddc7a0d2</TermId>
        </TermInfo>
      </Terms>
    </gc6531b704974d528487414686b72f6f>
    <_dlc_DocId xmlns="f1161f5b-24a3-4c2d-bc81-44cb9325e8ee">ATLASPDC-4-39296</_dlc_DocId>
    <_dlc_DocIdUrl xmlns="f1161f5b-24a3-4c2d-bc81-44cb9325e8ee">
      <Url>https://info.undp.org/docs/pdc/_layouts/DocIdRedir.aspx?ID=ATLASPDC-4-39296</Url>
      <Description>ATLASPDC-4-39296</Description>
    </_dlc_DocIdUrl>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330565E1-8767-4CEA-9094-F8A0DB302C86}"/>
</file>

<file path=customXml/itemProps2.xml><?xml version="1.0" encoding="utf-8"?>
<ds:datastoreItem xmlns:ds="http://schemas.openxmlformats.org/officeDocument/2006/customXml" ds:itemID="{E326E9C0-01BE-48D4-967A-BA2879292251}"/>
</file>

<file path=customXml/itemProps3.xml><?xml version="1.0" encoding="utf-8"?>
<ds:datastoreItem xmlns:ds="http://schemas.openxmlformats.org/officeDocument/2006/customXml" ds:itemID="{41827E23-892F-4048-8222-C075B51C7F84}"/>
</file>

<file path=customXml/itemProps4.xml><?xml version="1.0" encoding="utf-8"?>
<ds:datastoreItem xmlns:ds="http://schemas.openxmlformats.org/officeDocument/2006/customXml" ds:itemID="{11751CF4-2846-4507-B19F-60D86FD26D27}"/>
</file>

<file path=customXml/itemProps5.xml><?xml version="1.0" encoding="utf-8"?>
<ds:datastoreItem xmlns:ds="http://schemas.openxmlformats.org/officeDocument/2006/customXml" ds:itemID="{3D4023FF-2472-4A70-9025-F40F61C3FE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2014 AWP</vt:lpstr>
      <vt:lpstr>'2014 AWP'!Print_Titles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ISRAEL FIAGBE</dc:creator>
  <cp:lastModifiedBy>Stephen Kansuk</cp:lastModifiedBy>
  <cp:lastPrinted>2015-02-04T16:29:21Z</cp:lastPrinted>
  <dcterms:created xsi:type="dcterms:W3CDTF">2015-02-02T08:44:34Z</dcterms:created>
  <dcterms:modified xsi:type="dcterms:W3CDTF">2015-02-27T21:48:48Z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
  </property>
  <property fmtid="{D5CDD505-2E9C-101B-9397-08002B2CF9AE}" pid="4" name="Atlas_x0020_Document_x0020_Type">
    <vt:lpwstr>228;#Prodoc|5f41516e-5ee3-43b6-82ea-9b89532838d0</vt:lpwstr>
  </property>
  <property fmtid="{D5CDD505-2E9C-101B-9397-08002B2CF9AE}" pid="5" name="UndpDocTypeMM">
    <vt:lpwstr/>
  </property>
  <property fmtid="{D5CDD505-2E9C-101B-9397-08002B2CF9AE}" pid="6" name="UNDPDocumentCategory">
    <vt:lpwstr/>
  </property>
  <property fmtid="{D5CDD505-2E9C-101B-9397-08002B2CF9AE}" pid="7" name="UnitTaxHTField0">
    <vt:lpwstr/>
  </property>
  <property fmtid="{D5CDD505-2E9C-101B-9397-08002B2CF9AE}" pid="8" name="UN Languages">
    <vt:lpwstr>1;#English|7f98b732-4b5b-4b70-ba90-a0eff09b5d2d</vt:lpwstr>
  </property>
  <property fmtid="{D5CDD505-2E9C-101B-9397-08002B2CF9AE}" pid="9" name="Operating Unit0">
    <vt:lpwstr>1159;#GHA|1d2ea0de-5983-4ca5-a610-838eddc7a0d2</vt:lpwstr>
  </property>
  <property fmtid="{D5CDD505-2E9C-101B-9397-08002B2CF9AE}" pid="10" name="Atlas Document Status">
    <vt:lpwstr>763;#Draft|121d40a5-e62e-4d42-82e4-d6d12003de0a</vt:lpwstr>
  </property>
  <property fmtid="{D5CDD505-2E9C-101B-9397-08002B2CF9AE}" pid="12" name="UndpUnitMM">
    <vt:lpwstr/>
  </property>
  <property fmtid="{D5CDD505-2E9C-101B-9397-08002B2CF9AE}" pid="13" name="eRegFilingCodeMM">
    <vt:lpwstr/>
  </property>
  <property fmtid="{D5CDD505-2E9C-101B-9397-08002B2CF9AE}" pid="14" name="Unit">
    <vt:lpwstr/>
  </property>
  <property fmtid="{D5CDD505-2E9C-101B-9397-08002B2CF9AE}" pid="15" name="UNDPFocusAreas">
    <vt:lpwstr/>
  </property>
  <property fmtid="{D5CDD505-2E9C-101B-9397-08002B2CF9AE}" pid="16" name="Atlas Document Type">
    <vt:lpwstr>1110;#Prodoc|099f975e-b4d9-4bba-a499-dbcc387c61ad</vt:lpwstr>
  </property>
  <property fmtid="{D5CDD505-2E9C-101B-9397-08002B2CF9AE}" pid="17" name="_dlc_DocIdItemGuid">
    <vt:lpwstr>605ce7cd-c20f-4b7c-8884-07956686700c</vt:lpwstr>
  </property>
  <property fmtid="{D5CDD505-2E9C-101B-9397-08002B2CF9AE}" pid="18" name="URL">
    <vt:lpwstr/>
  </property>
  <property fmtid="{D5CDD505-2E9C-101B-9397-08002B2CF9AE}" pid="19" name="DocumentSetDescription">
    <vt:lpwstr/>
  </property>
</Properties>
</file>